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vzabe.sharepoint.com/sites/VZA/Gedeelde documenten/Kwaliteitshandboek MAEIA/Hoofdstuk 6 Comité Ziekenhuishgiëne/publicatie website MAEIA versie 2023 comité ziekenhuishygiëne/Auditvragen/"/>
    </mc:Choice>
  </mc:AlternateContent>
  <xr:revisionPtr revIDLastSave="0" documentId="13_ncr:1_{602FD3B9-B2E9-4CEA-A10C-12951D3B5063}" xr6:coauthVersionLast="47" xr6:coauthVersionMax="47" xr10:uidLastSave="{00000000-0000-0000-0000-000000000000}"/>
  <bookViews>
    <workbookView xWindow="-28920" yWindow="-120" windowWidth="29040" windowHeight="15840" tabRatio="526" xr2:uid="{00000000-000D-0000-FFFF-FFFF00000000}"/>
  </bookViews>
  <sheets>
    <sheet name="algemene inleiding" sheetId="46" r:id="rId1"/>
    <sheet name="expertenteam" sheetId="51" r:id="rId2"/>
    <sheet name="inhoudstafel" sheetId="47" r:id="rId3"/>
    <sheet name="handleiding" sheetId="52" r:id="rId4"/>
    <sheet name="auditvragen CZH" sheetId="42" r:id="rId5"/>
    <sheet name="rapport" sheetId="43" r:id="rId6"/>
    <sheet name="actiepunten auditee" sheetId="50" r:id="rId7"/>
    <sheet name="Mapping" sheetId="38" r:id="rId8"/>
  </sheets>
  <definedNames>
    <definedName name="_xlnm._FilterDatabase" localSheetId="4" hidden="1">'auditvragen CZH'!$A$6:$WVQ$120</definedName>
    <definedName name="_xlnm.Print_Area" localSheetId="4">'auditvragen CZH'!$A$2:$T$35</definedName>
    <definedName name="_xlnm.Print_Area" localSheetId="5">rapport!$A$1:$D$104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3" i="42" l="1"/>
  <c r="K33" i="42"/>
  <c r="L33" i="42" s="1"/>
  <c r="N32" i="42"/>
  <c r="K32" i="42"/>
  <c r="L32" i="42" s="1"/>
  <c r="N31" i="42"/>
  <c r="K31" i="42"/>
  <c r="L31" i="42" s="1"/>
  <c r="N30" i="42"/>
  <c r="K30" i="42"/>
  <c r="L30" i="42" s="1"/>
  <c r="N29" i="42"/>
  <c r="K29" i="42"/>
  <c r="M29" i="42" s="1"/>
  <c r="N28" i="42"/>
  <c r="K28" i="42"/>
  <c r="L28" i="42" s="1"/>
  <c r="N27" i="42"/>
  <c r="K27" i="42"/>
  <c r="L27" i="42" s="1"/>
  <c r="N26" i="42"/>
  <c r="K26" i="42"/>
  <c r="L26" i="42" s="1"/>
  <c r="N25" i="42"/>
  <c r="K25" i="42"/>
  <c r="L25" i="42" s="1"/>
  <c r="N24" i="42"/>
  <c r="K24" i="42"/>
  <c r="M24" i="42" s="1"/>
  <c r="N23" i="42"/>
  <c r="K23" i="42"/>
  <c r="L23" i="42" s="1"/>
  <c r="N22" i="42"/>
  <c r="K22" i="42"/>
  <c r="L22" i="42" s="1"/>
  <c r="N21" i="42"/>
  <c r="K21" i="42"/>
  <c r="M21" i="42" s="1"/>
  <c r="N20" i="42"/>
  <c r="K20" i="42"/>
  <c r="L20" i="42" s="1"/>
  <c r="N19" i="42"/>
  <c r="K19" i="42"/>
  <c r="M19" i="42" s="1"/>
  <c r="N18" i="42"/>
  <c r="K18" i="42"/>
  <c r="L18" i="42" s="1"/>
  <c r="N35" i="42"/>
  <c r="K35" i="42"/>
  <c r="M35" i="42" s="1"/>
  <c r="N34" i="42"/>
  <c r="K34" i="42"/>
  <c r="M34" i="42" s="1"/>
  <c r="F58" i="38"/>
  <c r="L19" i="42" l="1"/>
  <c r="L21" i="42"/>
  <c r="L24" i="42"/>
  <c r="L29" i="42"/>
  <c r="M18" i="42"/>
  <c r="M20" i="42"/>
  <c r="M22" i="42"/>
  <c r="M23" i="42"/>
  <c r="M25" i="42"/>
  <c r="M26" i="42"/>
  <c r="M27" i="42"/>
  <c r="M28" i="42"/>
  <c r="M30" i="42"/>
  <c r="M31" i="42"/>
  <c r="M32" i="42"/>
  <c r="M33" i="42"/>
  <c r="L34" i="42"/>
  <c r="L35" i="42"/>
  <c r="A11" i="43"/>
  <c r="B11" i="43"/>
  <c r="A10" i="43"/>
  <c r="B10" i="43"/>
  <c r="A9" i="43"/>
  <c r="B9" i="43"/>
  <c r="G16" i="42" l="1"/>
  <c r="G7" i="42"/>
  <c r="G13" i="42" l="1"/>
  <c r="K129" i="42"/>
  <c r="K132" i="42" s="1"/>
  <c r="K135" i="42" s="1"/>
  <c r="K128" i="42"/>
  <c r="K131" i="42" s="1"/>
  <c r="K134" i="42" s="1"/>
  <c r="K127" i="42"/>
  <c r="K130" i="42" s="1"/>
  <c r="K133" i="42" s="1"/>
  <c r="L126" i="42"/>
  <c r="L129" i="42" s="1"/>
  <c r="L132" i="42" s="1"/>
  <c r="L135" i="42" s="1"/>
  <c r="L125" i="42"/>
  <c r="L124" i="42"/>
  <c r="L127" i="42" s="1"/>
  <c r="L130" i="42" s="1"/>
  <c r="L133" i="42" s="1"/>
  <c r="N11" i="42"/>
  <c r="N12" i="42"/>
  <c r="N17" i="42"/>
  <c r="N10" i="42"/>
  <c r="L128" i="42" l="1"/>
  <c r="L131" i="42" s="1"/>
  <c r="L134" i="42" s="1"/>
  <c r="M8" i="38"/>
  <c r="M7" i="38"/>
  <c r="M6" i="38"/>
  <c r="M9" i="38" l="1"/>
  <c r="N125" i="42"/>
  <c r="R51" i="42" s="1"/>
  <c r="N126" i="42"/>
  <c r="R52" i="42" s="1"/>
  <c r="N127" i="42"/>
  <c r="S50" i="42" s="1"/>
  <c r="N128" i="42"/>
  <c r="S51" i="42" s="1"/>
  <c r="N132" i="42"/>
  <c r="Q52" i="42" s="1"/>
  <c r="N130" i="42"/>
  <c r="Q50" i="42" s="1"/>
  <c r="N131" i="42"/>
  <c r="Q51" i="42" s="1"/>
  <c r="N129" i="42"/>
  <c r="S52" i="42" s="1"/>
  <c r="N124" i="42"/>
  <c r="R50" i="42" s="1"/>
  <c r="H10" i="38"/>
  <c r="H9" i="38"/>
  <c r="G10" i="38"/>
  <c r="G9" i="38"/>
  <c r="G28" i="38"/>
  <c r="G27" i="38"/>
  <c r="K10" i="42"/>
  <c r="K11" i="42"/>
  <c r="K12" i="42"/>
  <c r="K17"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R55" i="42" l="1"/>
  <c r="R57" i="42"/>
  <c r="R56" i="42"/>
  <c r="S57" i="42"/>
  <c r="Q56" i="42"/>
  <c r="Q55" i="42"/>
  <c r="Q57" i="42"/>
  <c r="S56" i="42"/>
  <c r="S55" i="42"/>
  <c r="M10" i="42"/>
  <c r="M12" i="42"/>
  <c r="N134" i="42"/>
  <c r="N133" i="42"/>
  <c r="N135" i="42"/>
  <c r="M17" i="42"/>
  <c r="L10" i="42"/>
  <c r="M11" i="42"/>
  <c r="L11" i="42"/>
  <c r="L12" i="42"/>
  <c r="L17" i="42"/>
  <c r="M16" i="42" l="1"/>
  <c r="D11" i="43" s="1"/>
  <c r="L7" i="42"/>
  <c r="C9" i="43" s="1"/>
  <c r="M7" i="42"/>
  <c r="D9" i="43" s="1"/>
  <c r="L16" i="42"/>
  <c r="L13" i="42" l="1"/>
  <c r="C10" i="43" s="1"/>
  <c r="C11" i="43"/>
  <c r="M13" i="42"/>
  <c r="D10" i="43" s="1"/>
  <c r="L3" i="42" l="1"/>
  <c r="M3" i="42"/>
  <c r="M20" i="38"/>
  <c r="M22" i="38" s="1"/>
  <c r="M11" i="38" l="1"/>
  <c r="D8" i="43"/>
  <c r="M10" i="38"/>
  <c r="C8" i="43"/>
  <c r="M25" i="38"/>
  <c r="S6" i="38" l="1"/>
  <c r="S12" i="38" l="1"/>
  <c r="S8" i="38"/>
</calcChain>
</file>

<file path=xl/sharedStrings.xml><?xml version="1.0" encoding="utf-8"?>
<sst xmlns="http://schemas.openxmlformats.org/spreadsheetml/2006/main" count="403" uniqueCount="159">
  <si>
    <t>Controleer altijd de documentatie en de toepassing op de werkvloer.</t>
  </si>
  <si>
    <t>Wordt er jaarlijks een controle van de stoomkwaliteit uitgevoerd?</t>
  </si>
  <si>
    <t xml:space="preserve">Algemeen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</si>
  <si>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</si>
  <si>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</si>
  <si>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</si>
  <si>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</si>
  <si>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</si>
  <si>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</si>
  <si>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</si>
  <si>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</si>
  <si>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</si>
  <si>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</si>
  <si>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</si>
  <si>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</si>
  <si>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</si>
  <si>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</si>
  <si>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</si>
  <si>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</si>
  <si>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</si>
  <si>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</si>
  <si>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</si>
  <si>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</si>
  <si>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</si>
  <si>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</si>
  <si>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</si>
  <si>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</si>
  <si>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</si>
  <si>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</si>
  <si>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</si>
  <si>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</si>
  <si>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</si>
  <si>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</si>
  <si>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</si>
  <si>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</si>
  <si>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</si>
  <si>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</si>
  <si>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</si>
  <si>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</si>
  <si>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</si>
  <si>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</si>
  <si>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</si>
  <si>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</si>
  <si>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</si>
  <si>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</si>
  <si>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</si>
  <si>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</si>
  <si>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</si>
  <si>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</si>
  <si>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</si>
  <si>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</si>
  <si>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</si>
  <si>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</si>
  <si>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</si>
  <si>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</si>
  <si>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</si>
  <si>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</si>
  <si>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</si>
  <si>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</si>
  <si>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</si>
  <si>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</si>
  <si>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</si>
  <si>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</si>
  <si>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</si>
  <si>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</si>
  <si>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</si>
  <si>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</si>
  <si>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</si>
  <si>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</si>
  <si>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</si>
  <si>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</si>
  <si>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</si>
  <si>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</si>
  <si>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</si>
  <si>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</si>
  <si>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</si>
  <si>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</si>
  <si>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</si>
  <si>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</si>
  <si>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</si>
  <si>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</si>
  <si>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</si>
  <si>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</si>
  <si>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</si>
  <si>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</si>
  <si>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</si>
  <si>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</si>
  <si>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</si>
  <si>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</si>
  <si>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</si>
  <si>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</si>
  <si>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</si>
  <si>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</si>
  <si>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</si>
  <si>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</si>
  <si>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</si>
  <si>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</si>
  <si>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</si>
  <si>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Actiepunt</t>
  </si>
  <si>
    <t>Nummer</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</si>
  <si>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</si>
  <si>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</si>
  <si>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</si>
  <si>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</si>
  <si>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</si>
  <si>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</si>
  <si>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</si>
  <si>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</si>
  <si>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</si>
  <si>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</si>
  <si>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</si>
  <si>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</si>
  <si>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</si>
  <si>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</si>
  <si>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</si>
  <si>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</si>
  <si>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</si>
  <si>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</si>
  <si>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</si>
  <si>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</si>
  <si>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</si>
  <si>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COMITE VOOR ZIEKENHUISHYGIENE</t>
  </si>
  <si>
    <t xml:space="preserve">Kwaliteitsopvolging van de activiteiten van het Comité voor ziekenhuishygiëne </t>
  </si>
  <si>
    <t>Is er een ziekenhuisapotheker aanwezig in het Comité voor ziekenhuishygiëne (CZH)?</t>
  </si>
  <si>
    <t>Is er een vertegenwoodiger aanwezig van de sterilisatie in het CZH?</t>
  </si>
  <si>
    <t>Wordt er voor elke vergadering een agenda opgesteld?</t>
  </si>
  <si>
    <t>Wordt er na elke vergadering een verslag opgesteld?</t>
  </si>
  <si>
    <t>Worden alle beslissingen die binnen het CZH worden genomen geacteerd in een register?</t>
  </si>
  <si>
    <t>Wordt dit register regelmatig overgemaakt aan de directeur van het ziekenhuis?</t>
  </si>
  <si>
    <t xml:space="preserve">Komt het comité voor ziekenhuishygiëne minstens 4 maal per jaar samen? </t>
  </si>
  <si>
    <t>Voert het CZH controle uit op de technieken van de sterilisatie?</t>
  </si>
  <si>
    <t>Is het team voor ziekenhuishygiëne duidelijk gedefinieerd in het ziekenhuis?</t>
  </si>
  <si>
    <t>Rapporteert het team voor ziekenhuishygiëne hun beleid rond preventie, isolatie, suveillance, richtlijnen, aanbevelingen en hun epidemiebeleid aan het CZH?</t>
  </si>
  <si>
    <t>Is er een jaarlijkse bespreking en goedkeuring in het CZH van het jaarlijkse beleidsplan en het acticiteitenverslag van het team voor ziekenhuishygiëne?</t>
  </si>
  <si>
    <t xml:space="preserve">Coördineert het CZH het toewijzen van opdrachten op het vlak van antbioticabeleid? </t>
  </si>
  <si>
    <t>Worden de hygiënefouten (bv.: Asepsis- en/of contaminatiefouten) systematisch aan het CZH gerapporteerd?</t>
  </si>
  <si>
    <t>Worden deze fouten systematisch besproken in het CZH?</t>
  </si>
  <si>
    <t>Wordt er een onderscheid gemaakt tussen de verschillende soorten fouten (met name op basis van bijvoorbeeld, vergetelheden, foute berekening van  concentraties, inbreuken op de regels, enz.)?</t>
  </si>
  <si>
    <t>Neemt het CZH maatregelen om, naargelang van de fout, in samenwerking met andere commissies of werkgroepen corrigerende oplossingen te zoeken?</t>
  </si>
  <si>
    <t>Wordt een ernstige hygiënefout systematisch gemeld aan de ziekenhuisdirectie?</t>
  </si>
  <si>
    <t>Wordt een ernstige hygiënefout systematisch gemeld aan de juridische dienst van het ziekenhuis?</t>
  </si>
  <si>
    <t>Wordt het advies van het CZH gevraagd voor elk antisepticum/ontsmettingsmiddel dat in het ziekenhuis ter beschikking wordt gesteld?</t>
  </si>
  <si>
    <t xml:space="preserve">KB 23 okt 1964 </t>
  </si>
  <si>
    <t>KB 23 okt 1964</t>
  </si>
  <si>
    <t>MAEIA CZH Rapport</t>
  </si>
  <si>
    <t>Activiteiten Comité voor ziekenhuishygiëne</t>
  </si>
  <si>
    <t>Thomas Onsea</t>
  </si>
  <si>
    <t>Gert Nuyts</t>
  </si>
  <si>
    <t>Blaise Delhauteur</t>
  </si>
  <si>
    <t>Nathalie Switten</t>
  </si>
  <si>
    <t>Benoît Dulière</t>
  </si>
  <si>
    <t>Eva Janssens</t>
  </si>
  <si>
    <t>Gwen Sterckx</t>
  </si>
  <si>
    <t>Liesbet Demunter</t>
  </si>
  <si>
    <t>Kato Leyman</t>
  </si>
  <si>
    <t>Mira Dreesen</t>
  </si>
  <si>
    <t>MET DANK AAN HET EXPERTENTEAM</t>
  </si>
  <si>
    <t>Hoe gebruiken we de kwaliteitstool MAEIA?</t>
  </si>
  <si>
    <t>VERSIE 20230201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</si>
</sst>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7"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185">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0" xfId="0" applyFont="1" applyBorder="1" applyAlignment="1">
      <alignment horizontal="center" vertical="center" wrapText="1"/>
    </xf>
    <xf numFmtId="0" fontId="25" fillId="0" borderId="0" xfId="0" applyFont="1" applyAlignment="1">
      <alignment horizontal="center" wrapText="1"/>
    </xf>
    <xf numFmtId="0" fontId="15" fillId="0" borderId="12" xfId="0" applyFont="1" applyBorder="1" applyAlignment="1">
      <alignment horizontal="center" wrapText="1"/>
    </xf>
    <xf numFmtId="3" fontId="15" fillId="0" borderId="13"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14" fontId="22" fillId="0" borderId="15" xfId="0" applyNumberFormat="1" applyFont="1" applyBorder="1" applyAlignment="1" applyProtection="1">
      <alignment horizontal="left" vertical="center" wrapText="1" indent="2"/>
      <protection locked="0"/>
    </xf>
    <xf numFmtId="0" fontId="7" fillId="0" borderId="16" xfId="0" applyFont="1" applyBorder="1" applyAlignment="1" applyProtection="1">
      <alignment horizontal="center" wrapText="1"/>
      <protection locked="0"/>
    </xf>
    <xf numFmtId="0" fontId="7" fillId="0" borderId="14" xfId="0" applyFont="1" applyBorder="1" applyAlignment="1" applyProtection="1">
      <alignment horizontal="center" wrapText="1"/>
      <protection locked="0"/>
    </xf>
    <xf numFmtId="0" fontId="7" fillId="0" borderId="19" xfId="0" applyFont="1" applyBorder="1" applyAlignment="1" applyProtection="1">
      <alignment horizontal="center" wrapText="1"/>
      <protection locked="0"/>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4" xfId="0" applyFont="1" applyBorder="1" applyAlignment="1">
      <alignment horizontal="center" wrapText="1"/>
    </xf>
    <xf numFmtId="0" fontId="23" fillId="0" borderId="5" xfId="0" applyFont="1" applyBorder="1" applyAlignment="1">
      <alignment horizontal="center" vertical="center"/>
    </xf>
    <xf numFmtId="0" fontId="7" fillId="0" borderId="5" xfId="0" applyFont="1" applyBorder="1" applyAlignment="1">
      <alignment horizontal="center" wrapText="1"/>
    </xf>
    <xf numFmtId="0" fontId="7" fillId="0" borderId="6"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0"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2" xfId="0" applyFont="1" applyBorder="1"/>
    <xf numFmtId="0" fontId="24" fillId="0" borderId="0" xfId="0" applyFont="1" applyAlignment="1">
      <alignment horizontal="left" wrapText="1" indent="2"/>
    </xf>
    <xf numFmtId="3" fontId="24" fillId="0" borderId="11" xfId="4" applyNumberFormat="1" applyFont="1" applyFill="1" applyBorder="1" applyAlignment="1" applyProtection="1">
      <alignment horizontal="right" wrapText="1" indent="1"/>
    </xf>
    <xf numFmtId="0" fontId="21" fillId="0" borderId="0" xfId="0" applyFont="1" applyAlignment="1">
      <alignment horizontal="left"/>
    </xf>
    <xf numFmtId="0" fontId="7" fillId="0" borderId="0" xfId="0" applyFont="1" applyAlignment="1">
      <alignment horizontal="left" wrapText="1"/>
    </xf>
    <xf numFmtId="0" fontId="7" fillId="0" borderId="17" xfId="0" applyFont="1" applyBorder="1" applyProtection="1">
      <protection locked="0"/>
    </xf>
    <xf numFmtId="0" fontId="7" fillId="0" borderId="18" xfId="0" applyFont="1" applyBorder="1" applyProtection="1">
      <protection locked="0"/>
    </xf>
    <xf numFmtId="0" fontId="22" fillId="0" borderId="15"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27" fillId="0" borderId="1" xfId="0" applyFont="1" applyBorder="1"/>
    <xf numFmtId="0" fontId="28" fillId="0" borderId="20" xfId="0" applyFont="1" applyBorder="1" applyAlignment="1">
      <alignment horizontal="centerContinuous" wrapText="1"/>
    </xf>
    <xf numFmtId="0" fontId="28" fillId="0" borderId="21" xfId="0" applyFont="1" applyBorder="1" applyAlignment="1">
      <alignment horizontal="centerContinuous" wrapText="1"/>
    </xf>
    <xf numFmtId="0" fontId="28" fillId="0" borderId="22" xfId="0" applyFont="1" applyBorder="1" applyAlignment="1">
      <alignment horizontal="centerContinuous" wrapText="1"/>
    </xf>
    <xf numFmtId="0" fontId="29" fillId="0" borderId="23" xfId="0" applyFont="1" applyBorder="1" applyAlignment="1">
      <alignment horizontal="center" wrapText="1"/>
    </xf>
    <xf numFmtId="0" fontId="29" fillId="0" borderId="24" xfId="0" applyFont="1" applyBorder="1" applyAlignment="1">
      <alignment horizontal="center" wrapText="1"/>
    </xf>
    <xf numFmtId="0" fontId="29" fillId="0" borderId="25" xfId="0" applyFont="1" applyBorder="1" applyAlignment="1">
      <alignment horizontal="center" wrapText="1"/>
    </xf>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15" fillId="0" borderId="9" xfId="0" applyFont="1" applyBorder="1"/>
    <xf numFmtId="0" fontId="30" fillId="0" borderId="8" xfId="0" applyFont="1" applyBorder="1" applyAlignment="1">
      <alignment horizontal="left"/>
    </xf>
    <xf numFmtId="3" fontId="30" fillId="0" borderId="7" xfId="4" applyNumberFormat="1" applyFont="1" applyFill="1" applyBorder="1" applyAlignment="1" applyProtection="1">
      <alignment horizontal="right" wrapText="1" indent="1"/>
    </xf>
    <xf numFmtId="0" fontId="29" fillId="0" borderId="23" xfId="0" applyFont="1" applyBorder="1" applyProtection="1">
      <protection locked="0"/>
    </xf>
    <xf numFmtId="0" fontId="29" fillId="0" borderId="23" xfId="0" applyFont="1" applyBorder="1" applyAlignment="1" applyProtection="1">
      <alignment horizontal="center" wrapText="1"/>
      <protection locked="0"/>
    </xf>
    <xf numFmtId="0" fontId="29" fillId="0" borderId="23" xfId="0" applyFont="1" applyBorder="1" applyAlignment="1" applyProtection="1">
      <alignment wrapText="1"/>
      <protection locked="0"/>
    </xf>
    <xf numFmtId="0" fontId="29" fillId="0" borderId="24" xfId="0" applyFont="1" applyBorder="1" applyProtection="1">
      <protection locked="0"/>
    </xf>
    <xf numFmtId="0" fontId="29" fillId="0" borderId="24" xfId="0" applyFont="1" applyBorder="1" applyAlignment="1" applyProtection="1">
      <alignment horizontal="center" wrapText="1"/>
      <protection locked="0"/>
    </xf>
    <xf numFmtId="0" fontId="29" fillId="0" borderId="24" xfId="0" applyFont="1" applyBorder="1" applyAlignment="1" applyProtection="1">
      <alignment wrapText="1"/>
      <protection locked="0"/>
    </xf>
    <xf numFmtId="0" fontId="29" fillId="0" borderId="25" xfId="0" applyFont="1" applyBorder="1" applyProtection="1">
      <protection locked="0"/>
    </xf>
    <xf numFmtId="0" fontId="29" fillId="0" borderId="25" xfId="0" applyFont="1" applyBorder="1" applyAlignment="1" applyProtection="1">
      <alignment horizontal="center" wrapText="1"/>
      <protection locked="0"/>
    </xf>
    <xf numFmtId="0" fontId="29" fillId="0" borderId="25" xfId="0" applyFont="1" applyBorder="1" applyAlignment="1" applyProtection="1">
      <alignment wrapText="1"/>
      <protection locked="0"/>
    </xf>
    <xf numFmtId="0" fontId="31" fillId="8" borderId="0" xfId="0" applyFont="1" applyFill="1"/>
    <xf numFmtId="0" fontId="0" fillId="0" borderId="40" xfId="0" applyBorder="1" applyAlignment="1">
      <alignment vertical="center" wrapText="1"/>
    </xf>
    <xf numFmtId="0" fontId="0" fillId="0" borderId="42" xfId="0" applyBorder="1" applyAlignment="1">
      <alignment vertical="center" wrapText="1"/>
    </xf>
    <xf numFmtId="0" fontId="0" fillId="0" borderId="57" xfId="0" applyBorder="1" applyAlignment="1">
      <alignment vertical="center" wrapText="1"/>
    </xf>
    <xf numFmtId="0" fontId="0" fillId="0" borderId="59" xfId="0" applyBorder="1" applyAlignment="1">
      <alignment vertical="center" wrapText="1"/>
    </xf>
    <xf numFmtId="0" fontId="0" fillId="0" borderId="59" xfId="0" applyBorder="1" applyAlignment="1">
      <alignment vertical="top" wrapText="1"/>
    </xf>
    <xf numFmtId="0" fontId="0" fillId="0" borderId="61" xfId="0" applyBorder="1" applyAlignment="1">
      <alignment vertical="top" wrapText="1"/>
    </xf>
    <xf numFmtId="0" fontId="0" fillId="13" borderId="1" xfId="0" applyFill="1" applyBorder="1"/>
    <xf numFmtId="0" fontId="26" fillId="8" borderId="1" xfId="0" applyFont="1" applyFill="1" applyBorder="1" applyAlignment="1">
      <alignment horizontal="center"/>
    </xf>
    <xf numFmtId="0" fontId="36" fillId="7" borderId="0" xfId="0" applyFont="1" applyFill="1"/>
    <xf numFmtId="0" fontId="7" fillId="7" borderId="0" xfId="0" applyFont="1" applyFill="1" applyAlignment="1">
      <alignment horizontal="left" wrapText="1"/>
    </xf>
    <xf numFmtId="0" fontId="0" fillId="0" borderId="58" xfId="0" applyBorder="1" applyAlignment="1">
      <alignment vertical="center" wrapText="1"/>
    </xf>
    <xf numFmtId="0" fontId="0" fillId="0" borderId="62" xfId="0" applyBorder="1" applyAlignment="1">
      <alignment vertical="center" wrapText="1"/>
    </xf>
    <xf numFmtId="0" fontId="0" fillId="0" borderId="59" xfId="0" applyBorder="1" applyAlignment="1">
      <alignment vertical="center" wrapText="1"/>
    </xf>
    <xf numFmtId="0" fontId="0" fillId="0" borderId="61" xfId="0" applyBorder="1" applyAlignment="1">
      <alignment vertical="center" wrapText="1"/>
    </xf>
    <xf numFmtId="0" fontId="0" fillId="0" borderId="54" xfId="0" applyBorder="1" applyAlignment="1">
      <alignment vertical="center" wrapText="1"/>
    </xf>
    <xf numFmtId="0" fontId="0" fillId="0" borderId="60" xfId="0" applyBorder="1" applyAlignment="1">
      <alignment vertical="center" wrapText="1"/>
    </xf>
    <xf numFmtId="0" fontId="0" fillId="0" borderId="55" xfId="0" applyBorder="1" applyAlignment="1">
      <alignment vertical="center" wrapText="1"/>
    </xf>
    <xf numFmtId="0" fontId="0" fillId="0" borderId="50" xfId="0" applyBorder="1" applyAlignment="1">
      <alignment vertical="center" wrapText="1"/>
    </xf>
    <xf numFmtId="0" fontId="0" fillId="0" borderId="0" xfId="0" applyAlignment="1">
      <alignment vertical="center" wrapText="1"/>
    </xf>
    <xf numFmtId="0" fontId="0" fillId="0" borderId="51" xfId="0" applyBorder="1" applyAlignment="1">
      <alignment vertical="center" wrapText="1"/>
    </xf>
    <xf numFmtId="0" fontId="0" fillId="0" borderId="52" xfId="0" applyBorder="1" applyAlignment="1">
      <alignment vertical="center" wrapText="1"/>
    </xf>
    <xf numFmtId="0" fontId="0" fillId="0" borderId="57" xfId="0" applyBorder="1" applyAlignment="1">
      <alignment vertical="center" wrapText="1"/>
    </xf>
    <xf numFmtId="0" fontId="0" fillId="0" borderId="53" xfId="0" applyBorder="1" applyAlignment="1">
      <alignment vertical="center" wrapText="1"/>
    </xf>
    <xf numFmtId="0" fontId="0" fillId="0" borderId="54" xfId="0" applyBorder="1" applyAlignment="1">
      <alignment horizontal="left" vertical="center" wrapText="1" indent="2"/>
    </xf>
    <xf numFmtId="0" fontId="0" fillId="0" borderId="55" xfId="0" applyBorder="1" applyAlignment="1">
      <alignment horizontal="left" vertical="center" wrapText="1" indent="2"/>
    </xf>
    <xf numFmtId="0" fontId="0" fillId="0" borderId="52" xfId="0" applyBorder="1" applyAlignment="1">
      <alignment horizontal="left" vertical="center" wrapText="1" indent="2"/>
    </xf>
    <xf numFmtId="0" fontId="0" fillId="0" borderId="53" xfId="0" applyBorder="1" applyAlignment="1">
      <alignment horizontal="left" vertical="center" wrapText="1" indent="2"/>
    </xf>
    <xf numFmtId="0" fontId="0" fillId="0" borderId="43" xfId="0" applyBorder="1" applyAlignment="1">
      <alignment vertical="center" wrapText="1"/>
    </xf>
    <xf numFmtId="0" fontId="0" fillId="0" borderId="44" xfId="0" applyBorder="1" applyAlignment="1">
      <alignment vertical="center" wrapText="1"/>
    </xf>
    <xf numFmtId="0" fontId="0" fillId="0" borderId="45" xfId="0" applyBorder="1" applyAlignment="1">
      <alignment vertical="center" wrapText="1"/>
    </xf>
    <xf numFmtId="0" fontId="34" fillId="0" borderId="43" xfId="0" applyFont="1" applyBorder="1" applyAlignment="1">
      <alignment vertical="center" wrapText="1"/>
    </xf>
    <xf numFmtId="0" fontId="34" fillId="0" borderId="44" xfId="0" applyFont="1" applyBorder="1" applyAlignment="1">
      <alignment vertical="center" wrapText="1"/>
    </xf>
    <xf numFmtId="0" fontId="34" fillId="0" borderId="45" xfId="0" applyFont="1" applyBorder="1" applyAlignment="1">
      <alignment vertical="center" wrapText="1"/>
    </xf>
    <xf numFmtId="0" fontId="0" fillId="0" borderId="46" xfId="0" applyBorder="1" applyAlignment="1">
      <alignment vertical="center" wrapText="1"/>
    </xf>
    <xf numFmtId="0" fontId="0" fillId="0" borderId="49" xfId="0" applyBorder="1" applyAlignment="1">
      <alignment vertical="center" wrapText="1"/>
    </xf>
    <xf numFmtId="0" fontId="0" fillId="0" borderId="56" xfId="0" applyBorder="1" applyAlignment="1">
      <alignment vertical="center" wrapText="1"/>
    </xf>
    <xf numFmtId="0" fontId="0" fillId="0" borderId="47" xfId="0" applyBorder="1" applyAlignment="1">
      <alignment vertical="center" wrapText="1"/>
    </xf>
    <xf numFmtId="0" fontId="0" fillId="0" borderId="48" xfId="0" applyBorder="1" applyAlignment="1">
      <alignment vertical="center" wrapText="1"/>
    </xf>
    <xf numFmtId="0" fontId="32" fillId="0" borderId="34" xfId="0" applyFont="1" applyBorder="1" applyAlignment="1">
      <alignment vertical="center" wrapText="1"/>
    </xf>
    <xf numFmtId="0" fontId="32" fillId="0" borderId="37" xfId="0" applyFont="1" applyBorder="1" applyAlignment="1">
      <alignment vertical="center" wrapText="1"/>
    </xf>
    <xf numFmtId="0" fontId="32" fillId="0" borderId="40" xfId="0" applyFont="1" applyBorder="1" applyAlignment="1">
      <alignment vertical="center" wrapText="1"/>
    </xf>
    <xf numFmtId="0" fontId="0" fillId="0" borderId="34" xfId="0" applyBorder="1" applyAlignment="1">
      <alignment vertical="center" wrapText="1"/>
    </xf>
    <xf numFmtId="0" fontId="0" fillId="0" borderId="37" xfId="0" applyBorder="1" applyAlignment="1">
      <alignment vertical="center" wrapText="1"/>
    </xf>
    <xf numFmtId="0" fontId="0" fillId="0" borderId="40" xfId="0"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33" fillId="0" borderId="38" xfId="0" applyFont="1" applyBorder="1" applyAlignment="1">
      <alignment horizontal="left" vertical="center" wrapText="1" indent="4"/>
    </xf>
    <xf numFmtId="0" fontId="33" fillId="0" borderId="39" xfId="0" applyFont="1" applyBorder="1" applyAlignment="1">
      <alignment horizontal="left" vertical="center" wrapText="1" indent="4"/>
    </xf>
    <xf numFmtId="0" fontId="33" fillId="0" borderId="41" xfId="0" applyFont="1" applyBorder="1" applyAlignment="1">
      <alignment horizontal="left" vertical="center" wrapText="1" indent="4"/>
    </xf>
    <xf numFmtId="0" fontId="33" fillId="0" borderId="42" xfId="0" applyFont="1" applyBorder="1" applyAlignment="1">
      <alignment horizontal="left" vertical="center" wrapText="1" indent="4"/>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579B2B90-FB0E-44D4-8606-70FB5A04058E}"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658033D2-4F19-4ED0-BFEB-05A2920C5153}"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31AEACB2-D9C0-4FFB-8F53-E73E94A6901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80D64FFF-1BB1-4A38-BD2A-7680A2016F5A}"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'auditvragen CZH'!$P$44:$P$47</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CZH'!$P$50</c:f>
              <c:strCache>
                <c:ptCount val="1"/>
                <c:pt idx="0">
                  <c:v>Niveau 1</c:v>
                </c:pt>
              </c:strCache>
            </c:strRef>
          </c:cat>
          <c:val>
            <c:numRef>
              <c:extLst>
                <c:ext xmlns:c15="http://schemas.microsoft.com/office/drawing/2012/chart" uri="{02D57815-91ED-43cb-92C2-25804820EDAC}">
                  <c15:fullRef>
                    <c15:sqref>'auditvragen CZH'!$Q$50:$Q$52</c15:sqref>
                  </c15:fullRef>
                </c:ext>
              </c:extLst>
              <c:f>'auditvragen CZH'!$Q$50</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CZH'!$P$50</c:f>
              <c:strCache>
                <c:ptCount val="1"/>
                <c:pt idx="0">
                  <c:v>Niveau 1</c:v>
                </c:pt>
              </c:strCache>
            </c:strRef>
          </c:cat>
          <c:val>
            <c:numRef>
              <c:extLst>
                <c:ext xmlns:c15="http://schemas.microsoft.com/office/drawing/2012/chart" uri="{02D57815-91ED-43cb-92C2-25804820EDAC}">
                  <c15:fullRef>
                    <c15:sqref>'auditvragen CZH'!$R$50:$R$52</c15:sqref>
                  </c15:fullRef>
                </c:ext>
              </c:extLst>
              <c:f>'auditvragen CZH'!$R$50</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CZH'!$P$50</c:f>
              <c:strCache>
                <c:ptCount val="1"/>
                <c:pt idx="0">
                  <c:v>Niveau 1</c:v>
                </c:pt>
              </c:strCache>
            </c:strRef>
          </c:cat>
          <c:val>
            <c:numRef>
              <c:extLst>
                <c:ext xmlns:c15="http://schemas.microsoft.com/office/drawing/2012/chart" uri="{02D57815-91ED-43cb-92C2-25804820EDAC}">
                  <c15:fullRef>
                    <c15:sqref>'auditvragen CZH'!$S$50:$S$52</c15:sqref>
                  </c15:fullRef>
                </c:ext>
              </c:extLst>
              <c:f>'auditvragen CZH'!$S$50</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CZH'!$P$51</c:f>
              <c:strCache>
                <c:ptCount val="1"/>
                <c:pt idx="0">
                  <c:v>Niveau 2</c:v>
                </c:pt>
              </c:strCache>
            </c:strRef>
          </c:cat>
          <c:val>
            <c:numRef>
              <c:extLst>
                <c:ext xmlns:c15="http://schemas.microsoft.com/office/drawing/2012/chart" uri="{02D57815-91ED-43cb-92C2-25804820EDAC}">
                  <c15:fullRef>
                    <c15:sqref>'auditvragen CZH'!$Q$50:$Q$52</c15:sqref>
                  </c15:fullRef>
                </c:ext>
              </c:extLst>
              <c:f>'auditvragen CZH'!$Q$51</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CZH'!$P$51</c:f>
              <c:strCache>
                <c:ptCount val="1"/>
                <c:pt idx="0">
                  <c:v>Niveau 2</c:v>
                </c:pt>
              </c:strCache>
            </c:strRef>
          </c:cat>
          <c:val>
            <c:numRef>
              <c:extLst>
                <c:ext xmlns:c15="http://schemas.microsoft.com/office/drawing/2012/chart" uri="{02D57815-91ED-43cb-92C2-25804820EDAC}">
                  <c15:fullRef>
                    <c15:sqref>'auditvragen CZH'!$R$50:$R$52</c15:sqref>
                  </c15:fullRef>
                </c:ext>
              </c:extLst>
              <c:f>'auditvragen CZH'!$R$51</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CZH'!$P$51</c:f>
              <c:strCache>
                <c:ptCount val="1"/>
                <c:pt idx="0">
                  <c:v>Niveau 2</c:v>
                </c:pt>
              </c:strCache>
            </c:strRef>
          </c:cat>
          <c:val>
            <c:numRef>
              <c:extLst>
                <c:ext xmlns:c15="http://schemas.microsoft.com/office/drawing/2012/chart" uri="{02D57815-91ED-43cb-92C2-25804820EDAC}">
                  <c15:fullRef>
                    <c15:sqref>'auditvragen CZH'!$S$50:$S$52</c15:sqref>
                  </c15:fullRef>
                </c:ext>
              </c:extLst>
              <c:f>'auditvragen CZH'!$S$51</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CZH'!$P$52</c:f>
              <c:strCache>
                <c:ptCount val="1"/>
                <c:pt idx="0">
                  <c:v>Niveau 3</c:v>
                </c:pt>
              </c:strCache>
            </c:strRef>
          </c:cat>
          <c:val>
            <c:numRef>
              <c:extLst>
                <c:ext xmlns:c15="http://schemas.microsoft.com/office/drawing/2012/chart" uri="{02D57815-91ED-43cb-92C2-25804820EDAC}">
                  <c15:fullRef>
                    <c15:sqref>'auditvragen CZH'!$Q$50:$Q$52</c15:sqref>
                  </c15:fullRef>
                </c:ext>
              </c:extLst>
              <c:f>'auditvragen CZH'!$Q$52</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CZH'!$P$52</c:f>
              <c:strCache>
                <c:ptCount val="1"/>
                <c:pt idx="0">
                  <c:v>Niveau 3</c:v>
                </c:pt>
              </c:strCache>
            </c:strRef>
          </c:cat>
          <c:val>
            <c:numRef>
              <c:extLst>
                <c:ext xmlns:c15="http://schemas.microsoft.com/office/drawing/2012/chart" uri="{02D57815-91ED-43cb-92C2-25804820EDAC}">
                  <c15:fullRef>
                    <c15:sqref>'auditvragen CZH'!$R$50:$R$52</c15:sqref>
                  </c15:fullRef>
                </c:ext>
              </c:extLst>
              <c:f>'auditvragen CZH'!$R$52</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CZH'!$P$52</c:f>
              <c:strCache>
                <c:ptCount val="1"/>
                <c:pt idx="0">
                  <c:v>Niveau 3</c:v>
                </c:pt>
              </c:strCache>
            </c:strRef>
          </c:cat>
          <c:val>
            <c:numRef>
              <c:extLst>
                <c:ext xmlns:c15="http://schemas.microsoft.com/office/drawing/2012/chart" uri="{02D57815-91ED-43cb-92C2-25804820EDAC}">
                  <c15:fullRef>
                    <c15:sqref>'auditvragen CZH'!$S$50:$S$52</c15:sqref>
                  </c15:fullRef>
                </c:ext>
              </c:extLst>
              <c:f>'auditvragen CZH'!$S$52</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CZH'!$P$55</c:f>
              <c:strCache>
                <c:ptCount val="1"/>
                <c:pt idx="0">
                  <c:v>Niveau 1</c:v>
                </c:pt>
              </c:strCache>
            </c:strRef>
          </c:cat>
          <c:val>
            <c:numRef>
              <c:extLst>
                <c:ext xmlns:c15="http://schemas.microsoft.com/office/drawing/2012/chart" uri="{02D57815-91ED-43cb-92C2-25804820EDAC}">
                  <c15:fullRef>
                    <c15:sqref>'auditvragen CZH'!$Q$55:$Q$57</c15:sqref>
                  </c15:fullRef>
                </c:ext>
              </c:extLst>
              <c:f>'auditvragen CZH'!$Q$55</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CZH'!$P$55</c:f>
              <c:strCache>
                <c:ptCount val="1"/>
                <c:pt idx="0">
                  <c:v>Niveau 1</c:v>
                </c:pt>
              </c:strCache>
            </c:strRef>
          </c:cat>
          <c:val>
            <c:numRef>
              <c:extLst>
                <c:ext xmlns:c15="http://schemas.microsoft.com/office/drawing/2012/chart" uri="{02D57815-91ED-43cb-92C2-25804820EDAC}">
                  <c15:fullRef>
                    <c15:sqref>'auditvragen CZH'!$R$55:$R$57</c15:sqref>
                  </c15:fullRef>
                </c:ext>
              </c:extLst>
              <c:f>'auditvragen CZH'!$R$55</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CZH'!$P$55</c:f>
              <c:strCache>
                <c:ptCount val="1"/>
                <c:pt idx="0">
                  <c:v>Niveau 1</c:v>
                </c:pt>
              </c:strCache>
            </c:strRef>
          </c:cat>
          <c:val>
            <c:numRef>
              <c:extLst>
                <c:ext xmlns:c15="http://schemas.microsoft.com/office/drawing/2012/chart" uri="{02D57815-91ED-43cb-92C2-25804820EDAC}">
                  <c15:fullRef>
                    <c15:sqref>'auditvragen CZH'!$S$55:$S$57</c15:sqref>
                  </c15:fullRef>
                </c:ext>
              </c:extLst>
              <c:f>'auditvragen CZH'!$S$55</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CZH'!$P$56</c:f>
              <c:strCache>
                <c:ptCount val="1"/>
                <c:pt idx="0">
                  <c:v>Niveau 2</c:v>
                </c:pt>
              </c:strCache>
            </c:strRef>
          </c:cat>
          <c:val>
            <c:numRef>
              <c:extLst>
                <c:ext xmlns:c15="http://schemas.microsoft.com/office/drawing/2012/chart" uri="{02D57815-91ED-43cb-92C2-25804820EDAC}">
                  <c15:fullRef>
                    <c15:sqref>'auditvragen CZH'!$Q$55:$Q$57</c15:sqref>
                  </c15:fullRef>
                </c:ext>
              </c:extLst>
              <c:f>'auditvragen CZH'!$Q$56</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CZH'!$P$56</c:f>
              <c:strCache>
                <c:ptCount val="1"/>
                <c:pt idx="0">
                  <c:v>Niveau 2</c:v>
                </c:pt>
              </c:strCache>
            </c:strRef>
          </c:cat>
          <c:val>
            <c:numRef>
              <c:extLst>
                <c:ext xmlns:c15="http://schemas.microsoft.com/office/drawing/2012/chart" uri="{02D57815-91ED-43cb-92C2-25804820EDAC}">
                  <c15:fullRef>
                    <c15:sqref>'auditvragen CZH'!$R$55:$R$57</c15:sqref>
                  </c15:fullRef>
                </c:ext>
              </c:extLst>
              <c:f>'auditvragen CZH'!$R$56</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CZH'!$P$56</c:f>
              <c:strCache>
                <c:ptCount val="1"/>
                <c:pt idx="0">
                  <c:v>Niveau 2</c:v>
                </c:pt>
              </c:strCache>
            </c:strRef>
          </c:cat>
          <c:val>
            <c:numRef>
              <c:extLst>
                <c:ext xmlns:c15="http://schemas.microsoft.com/office/drawing/2012/chart" uri="{02D57815-91ED-43cb-92C2-25804820EDAC}">
                  <c15:fullRef>
                    <c15:sqref>'auditvragen CZH'!$S$55:$S$57</c15:sqref>
                  </c15:fullRef>
                </c:ext>
              </c:extLst>
              <c:f>'auditvragen CZH'!$S$56</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CZH'!$P$57</c:f>
              <c:strCache>
                <c:ptCount val="1"/>
                <c:pt idx="0">
                  <c:v>Niveau 3</c:v>
                </c:pt>
              </c:strCache>
            </c:strRef>
          </c:cat>
          <c:val>
            <c:numRef>
              <c:extLst>
                <c:ext xmlns:c15="http://schemas.microsoft.com/office/drawing/2012/chart" uri="{02D57815-91ED-43cb-92C2-25804820EDAC}">
                  <c15:fullRef>
                    <c15:sqref>'auditvragen CZH'!$Q$55:$Q$57</c15:sqref>
                  </c15:fullRef>
                </c:ext>
              </c:extLst>
              <c:f>'auditvragen CZH'!$Q$57</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CZH'!$P$57</c:f>
              <c:strCache>
                <c:ptCount val="1"/>
                <c:pt idx="0">
                  <c:v>Niveau 3</c:v>
                </c:pt>
              </c:strCache>
            </c:strRef>
          </c:cat>
          <c:val>
            <c:numRef>
              <c:extLst>
                <c:ext xmlns:c15="http://schemas.microsoft.com/office/drawing/2012/chart" uri="{02D57815-91ED-43cb-92C2-25804820EDAC}">
                  <c15:fullRef>
                    <c15:sqref>'auditvragen CZH'!$R$55:$R$57</c15:sqref>
                  </c15:fullRef>
                </c:ext>
              </c:extLst>
              <c:f>'auditvragen CZH'!$R$57</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CZH'!$P$55:$P$57</c15:sqref>
                  </c15:fullRef>
                </c:ext>
              </c:extLst>
              <c:f>'auditvragen CZH'!$P$57</c:f>
              <c:strCache>
                <c:ptCount val="1"/>
                <c:pt idx="0">
                  <c:v>Niveau 3</c:v>
                </c:pt>
              </c:strCache>
            </c:strRef>
          </c:cat>
          <c:val>
            <c:numRef>
              <c:extLst>
                <c:ext xmlns:c15="http://schemas.microsoft.com/office/drawing/2012/chart" uri="{02D57815-91ED-43cb-92C2-25804820EDAC}">
                  <c15:fullRef>
                    <c15:sqref>'auditvragen CZH'!$S$55:$S$57</c15:sqref>
                  </c15:fullRef>
                </c:ext>
              </c:extLst>
              <c:f>'auditvragen CZH'!$S$57</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E96CE597-D12A-4D96-A4E0-658E6427CC6B}"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AEF96209-4F32-476C-B6C5-AB02646B36DB}"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E9B98C9E-D40D-4B05-ABBE-71CC7E94D11D}"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11671A95-C78D-4159-9807-88F63ABB3186}"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'auditvragen CZH'!$P$44:$P$47</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CZH'!$P$50</c:f>
              <c:strCache>
                <c:ptCount val="1"/>
                <c:pt idx="0">
                  <c:v>Niveau 1</c:v>
                </c:pt>
              </c:strCache>
            </c:strRef>
          </c:cat>
          <c:val>
            <c:numRef>
              <c:extLst>
                <c:ext xmlns:c15="http://schemas.microsoft.com/office/drawing/2012/chart" uri="{02D57815-91ED-43cb-92C2-25804820EDAC}">
                  <c15:fullRef>
                    <c15:sqref>'auditvragen CZH'!$Q$50:$Q$52</c15:sqref>
                  </c15:fullRef>
                </c:ext>
              </c:extLst>
              <c:f>'auditvragen CZH'!$Q$50</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CZH'!$P$50</c:f>
              <c:strCache>
                <c:ptCount val="1"/>
                <c:pt idx="0">
                  <c:v>Niveau 1</c:v>
                </c:pt>
              </c:strCache>
            </c:strRef>
          </c:cat>
          <c:val>
            <c:numRef>
              <c:extLst>
                <c:ext xmlns:c15="http://schemas.microsoft.com/office/drawing/2012/chart" uri="{02D57815-91ED-43cb-92C2-25804820EDAC}">
                  <c15:fullRef>
                    <c15:sqref>'auditvragen CZH'!$R$50:$R$52</c15:sqref>
                  </c15:fullRef>
                </c:ext>
              </c:extLst>
              <c:f>'auditvragen CZH'!$R$50</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CZH'!$P$50</c:f>
              <c:strCache>
                <c:ptCount val="1"/>
                <c:pt idx="0">
                  <c:v>Niveau 1</c:v>
                </c:pt>
              </c:strCache>
            </c:strRef>
          </c:cat>
          <c:val>
            <c:numRef>
              <c:extLst>
                <c:ext xmlns:c15="http://schemas.microsoft.com/office/drawing/2012/chart" uri="{02D57815-91ED-43cb-92C2-25804820EDAC}">
                  <c15:fullRef>
                    <c15:sqref>'auditvragen CZH'!$S$50:$S$52</c15:sqref>
                  </c15:fullRef>
                </c:ext>
              </c:extLst>
              <c:f>'auditvragen CZH'!$S$50</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CZH'!$P$51</c:f>
              <c:strCache>
                <c:ptCount val="1"/>
                <c:pt idx="0">
                  <c:v>Niveau 2</c:v>
                </c:pt>
              </c:strCache>
            </c:strRef>
          </c:cat>
          <c:val>
            <c:numRef>
              <c:extLst>
                <c:ext xmlns:c15="http://schemas.microsoft.com/office/drawing/2012/chart" uri="{02D57815-91ED-43cb-92C2-25804820EDAC}">
                  <c15:fullRef>
                    <c15:sqref>'auditvragen CZH'!$Q$50:$Q$52</c15:sqref>
                  </c15:fullRef>
                </c:ext>
              </c:extLst>
              <c:f>'auditvragen CZH'!$Q$51</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CZH'!$P$51</c:f>
              <c:strCache>
                <c:ptCount val="1"/>
                <c:pt idx="0">
                  <c:v>Niveau 2</c:v>
                </c:pt>
              </c:strCache>
            </c:strRef>
          </c:cat>
          <c:val>
            <c:numRef>
              <c:extLst>
                <c:ext xmlns:c15="http://schemas.microsoft.com/office/drawing/2012/chart" uri="{02D57815-91ED-43cb-92C2-25804820EDAC}">
                  <c15:fullRef>
                    <c15:sqref>'auditvragen CZH'!$R$50:$R$52</c15:sqref>
                  </c15:fullRef>
                </c:ext>
              </c:extLst>
              <c:f>'auditvragen CZH'!$R$51</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CZH'!$P$51</c:f>
              <c:strCache>
                <c:ptCount val="1"/>
                <c:pt idx="0">
                  <c:v>Niveau 2</c:v>
                </c:pt>
              </c:strCache>
            </c:strRef>
          </c:cat>
          <c:val>
            <c:numRef>
              <c:extLst>
                <c:ext xmlns:c15="http://schemas.microsoft.com/office/drawing/2012/chart" uri="{02D57815-91ED-43cb-92C2-25804820EDAC}">
                  <c15:fullRef>
                    <c15:sqref>'auditvragen CZH'!$S$50:$S$52</c15:sqref>
                  </c15:fullRef>
                </c:ext>
              </c:extLst>
              <c:f>'auditvragen CZH'!$S$51</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CZH'!$Q$49</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CZH'!$P$52</c:f>
              <c:strCache>
                <c:ptCount val="1"/>
                <c:pt idx="0">
                  <c:v>Niveau 3</c:v>
                </c:pt>
              </c:strCache>
            </c:strRef>
          </c:cat>
          <c:val>
            <c:numRef>
              <c:extLst>
                <c:ext xmlns:c15="http://schemas.microsoft.com/office/drawing/2012/chart" uri="{02D57815-91ED-43cb-92C2-25804820EDAC}">
                  <c15:fullRef>
                    <c15:sqref>'auditvragen CZH'!$Q$50:$Q$52</c15:sqref>
                  </c15:fullRef>
                </c:ext>
              </c:extLst>
              <c:f>'auditvragen CZH'!$Q$52</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'auditvragen CZH'!$R$49</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CZH'!$P$52</c:f>
              <c:strCache>
                <c:ptCount val="1"/>
                <c:pt idx="0">
                  <c:v>Niveau 3</c:v>
                </c:pt>
              </c:strCache>
            </c:strRef>
          </c:cat>
          <c:val>
            <c:numRef>
              <c:extLst>
                <c:ext xmlns:c15="http://schemas.microsoft.com/office/drawing/2012/chart" uri="{02D57815-91ED-43cb-92C2-25804820EDAC}">
                  <c15:fullRef>
                    <c15:sqref>'auditvragen CZH'!$R$50:$R$52</c15:sqref>
                  </c15:fullRef>
                </c:ext>
              </c:extLst>
              <c:f>'auditvragen CZH'!$R$52</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'auditvragen CZH'!$S$49</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CZH'!$P$50:$P$52</c15:sqref>
                  </c15:fullRef>
                </c:ext>
              </c:extLst>
              <c:f>'auditvragen CZH'!$P$52</c:f>
              <c:strCache>
                <c:ptCount val="1"/>
                <c:pt idx="0">
                  <c:v>Niveau 3</c:v>
                </c:pt>
              </c:strCache>
            </c:strRef>
          </c:cat>
          <c:val>
            <c:numRef>
              <c:extLst>
                <c:ext xmlns:c15="http://schemas.microsoft.com/office/drawing/2012/chart" uri="{02D57815-91ED-43cb-92C2-25804820EDAC}">
                  <c15:fullRef>
                    <c15:sqref>'auditvragen CZH'!$S$50:$S$52</c15:sqref>
                  </c15:fullRef>
                </c:ext>
              </c:extLst>
              <c:f>'auditvragen CZH'!$S$52</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'auditvragen CZH'!$P$55</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'auditvragen CZH'!$Q$49:$S$49</c:f>
              <c:strCache>
                <c:ptCount val="3"/>
                <c:pt idx="0">
                  <c:v>Ja</c:v>
                </c:pt>
                <c:pt idx="1">
                  <c:v>Nee</c:v>
                </c:pt>
                <c:pt idx="2">
                  <c:v>NVT</c:v>
                </c:pt>
              </c:strCache>
            </c:strRef>
          </c:cat>
          <c:val>
            <c:numRef>
              <c:f>'auditvragen CZH'!$Q$55:$S$55</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'auditvragen CZH'!$P$56</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CZH'!$Q$49:$S$49</c15:sqref>
                        </c15:formulaRef>
                      </c:ext>
                    </c:extLst>
                    <c:strCache>
                      <c:ptCount val="3"/>
                      <c:pt idx="0">
                        <c:v>Ja</c:v>
                      </c:pt>
                      <c:pt idx="1">
                        <c:v>Nee</c:v>
                      </c:pt>
                      <c:pt idx="2">
                        <c:v>NVT</c:v>
                      </c:pt>
                    </c:strCache>
                  </c:strRef>
                </c:cat>
                <c:val>
                  <c:numRef>
                    <c:extLst>
                      <c:ext uri="{02D57815-91ED-43cb-92C2-25804820EDAC}">
                        <c15:formulaRef>
                          <c15:sqref>'auditvragen CZH'!$Q$56:$S$56</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'auditvragen CZH'!$P$57</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CZH'!$Q$49:$S$49</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CZH'!$Q$57:$S$57</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'auditvragen CZH'!$P$56</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'auditvragen CZH'!$Q$49:$S$49</c:f>
              <c:strCache>
                <c:ptCount val="3"/>
                <c:pt idx="0">
                  <c:v>Ja</c:v>
                </c:pt>
                <c:pt idx="1">
                  <c:v>Nee</c:v>
                </c:pt>
                <c:pt idx="2">
                  <c:v>NVT</c:v>
                </c:pt>
              </c:strCache>
              <c:extLst xmlns:c15="http://schemas.microsoft.com/office/drawing/2012/chart"/>
            </c:strRef>
          </c:cat>
          <c:val>
            <c:numRef>
              <c:f>'auditvragen CZH'!$Q$56:$S$56</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'auditvragen CZH'!$P$55</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CZH'!$Q$49:$S$49</c15:sqref>
                        </c15:formulaRef>
                      </c:ext>
                    </c:extLst>
                    <c:strCache>
                      <c:ptCount val="3"/>
                      <c:pt idx="0">
                        <c:v>Ja</c:v>
                      </c:pt>
                      <c:pt idx="1">
                        <c:v>Nee</c:v>
                      </c:pt>
                      <c:pt idx="2">
                        <c:v>NVT</c:v>
                      </c:pt>
                    </c:strCache>
                  </c:strRef>
                </c:cat>
                <c:val>
                  <c:numRef>
                    <c:extLst>
                      <c:ext uri="{02D57815-91ED-43cb-92C2-25804820EDAC}">
                        <c15:formulaRef>
                          <c15:sqref>'auditvragen CZH'!$Q$55:$S$55</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'auditvragen CZH'!$P$57</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CZH'!$Q$49:$S$49</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CZH'!$Q$57:$S$57</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'auditvragen CZH'!$P$57</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'auditvragen CZH'!$Q$49:$S$49</c:f>
              <c:strCache>
                <c:ptCount val="3"/>
                <c:pt idx="0">
                  <c:v>Ja</c:v>
                </c:pt>
                <c:pt idx="1">
                  <c:v>Nee</c:v>
                </c:pt>
                <c:pt idx="2">
                  <c:v>NVT</c:v>
                </c:pt>
              </c:strCache>
              <c:extLst xmlns:c15="http://schemas.microsoft.com/office/drawing/2012/chart"/>
            </c:strRef>
          </c:cat>
          <c:val>
            <c:numRef>
              <c:f>'auditvragen CZH'!$Q$57:$S$57</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'auditvragen CZH'!$P$55</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CZH'!$Q$49:$S$49</c15:sqref>
                        </c15:formulaRef>
                      </c:ext>
                    </c:extLst>
                    <c:strCache>
                      <c:ptCount val="3"/>
                      <c:pt idx="0">
                        <c:v>Ja</c:v>
                      </c:pt>
                      <c:pt idx="1">
                        <c:v>Nee</c:v>
                      </c:pt>
                      <c:pt idx="2">
                        <c:v>NVT</c:v>
                      </c:pt>
                    </c:strCache>
                  </c:strRef>
                </c:cat>
                <c:val>
                  <c:numRef>
                    <c:extLst>
                      <c:ext uri="{02D57815-91ED-43cb-92C2-25804820EDAC}">
                        <c15:formulaRef>
                          <c15:sqref>'auditvragen CZH'!$Q$55:$S$55</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'auditvragen CZH'!$P$56</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CZH'!$Q$49:$S$49</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CZH'!$Q$56:$S$56</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4" name="Afbeelding 3">
          <a:extLst>
            <a:ext uri="{FF2B5EF4-FFF2-40B4-BE49-F238E27FC236}">
              <a16:creationId xmlns:a16="http://schemas.microsoft.com/office/drawing/2014/main" id="{436A6ACD-EE26-3AD9-5A31-F9775C8535BA}"/>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5" name="Afbeelding 4">
          <a:extLst>
            <a:ext uri="{FF2B5EF4-FFF2-40B4-BE49-F238E27FC236}">
              <a16:creationId xmlns:a16="http://schemas.microsoft.com/office/drawing/2014/main" id="{1EA59E6A-B4CA-9DE8-35A2-F268483E5514}"/>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152400</xdr:colOff>
      <xdr:row>8</xdr:row>
      <xdr:rowOff>9525</xdr:rowOff>
    </xdr:to>
    <xdr:pic>
      <xdr:nvPicPr>
        <xdr:cNvPr id="11" name="Afbeelding 10">
          <a:extLst>
            <a:ext uri="{FF2B5EF4-FFF2-40B4-BE49-F238E27FC236}">
              <a16:creationId xmlns:a16="http://schemas.microsoft.com/office/drawing/2014/main" id="{AE70EA60-E4DD-A769-EFF9-71466FEAE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7800" y="0"/>
          <a:ext cx="8572500" cy="1452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3" name="Afbeelding 2">
          <a:extLst>
            <a:ext uri="{FF2B5EF4-FFF2-40B4-BE49-F238E27FC236}">
              <a16:creationId xmlns:a16="http://schemas.microsoft.com/office/drawing/2014/main" id="{46C81E19-A2B0-C690-88AA-A389481DFAE4}"/>
            </a:ext>
          </a:extLst>
        </xdr:cNvPr>
        <xdr:cNvPicPr>
          <a:picLocks noChangeAspect="1"/>
        </xdr:cNvPicPr>
      </xdr:nvPicPr>
      <xdr:blipFill>
        <a:blip xmlns:r="http://schemas.openxmlformats.org/officeDocument/2006/relationships" r:embed="rId1"/>
        <a:stretch>
          <a:fillRect/>
        </a:stretch>
      </xdr:blipFill>
      <xdr:spPr>
        <a:xfrm>
          <a:off x="0" y="3619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4" name="Tekstvak 3">
          <a:extLst>
            <a:ext uri="{FF2B5EF4-FFF2-40B4-BE49-F238E27FC236}">
              <a16:creationId xmlns:a16="http://schemas.microsoft.com/office/drawing/2014/main" id="{1157C717-A826-2654-B96F-40DF6894C61F}"/>
            </a:ext>
          </a:extLst>
        </xdr:cNvPr>
        <xdr:cNvSpPr txBox="1"/>
      </xdr:nvSpPr>
      <xdr:spPr>
        <a:xfrm>
          <a:off x="0" y="3762375"/>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7" name="Tekstvak 6">
          <a:extLst>
            <a:ext uri="{FF2B5EF4-FFF2-40B4-BE49-F238E27FC236}">
              <a16:creationId xmlns:a16="http://schemas.microsoft.com/office/drawing/2014/main" id="{CBD81475-FB3D-6035-CCA6-72B7CD27D8DA}"/>
            </a:ext>
          </a:extLst>
        </xdr:cNvPr>
        <xdr:cNvSpPr txBox="1"/>
      </xdr:nvSpPr>
      <xdr:spPr>
        <a:xfrm>
          <a:off x="0" y="561975"/>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10" name="Tekstvak 9">
          <a:extLst>
            <a:ext uri="{FF2B5EF4-FFF2-40B4-BE49-F238E27FC236}">
              <a16:creationId xmlns:a16="http://schemas.microsoft.com/office/drawing/2014/main" id="{7C7E2D3E-5A6F-CEAE-5102-ED548A84442F}"/>
            </a:ext>
          </a:extLst>
        </xdr:cNvPr>
        <xdr:cNvSpPr txBox="1"/>
      </xdr:nvSpPr>
      <xdr:spPr>
        <a:xfrm>
          <a:off x="7448551" y="1457325"/>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13" name="Tekstvak 12">
          <a:extLst>
            <a:ext uri="{FF2B5EF4-FFF2-40B4-BE49-F238E27FC236}">
              <a16:creationId xmlns:a16="http://schemas.microsoft.com/office/drawing/2014/main" id="{697376BA-0E5F-2128-8B74-FB6258EDC71E}"/>
            </a:ext>
          </a:extLst>
        </xdr:cNvPr>
        <xdr:cNvSpPr txBox="1"/>
      </xdr:nvSpPr>
      <xdr:spPr>
        <a:xfrm>
          <a:off x="7477124" y="2476501"/>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19" name="Tekstvak 18">
          <a:extLst>
            <a:ext uri="{FF2B5EF4-FFF2-40B4-BE49-F238E27FC236}">
              <a16:creationId xmlns:a16="http://schemas.microsoft.com/office/drawing/2014/main" id="{E61D7248-54B8-588A-3607-D1127A88DEBD}"/>
            </a:ext>
          </a:extLst>
        </xdr:cNvPr>
        <xdr:cNvSpPr txBox="1"/>
      </xdr:nvSpPr>
      <xdr:spPr>
        <a:xfrm>
          <a:off x="0" y="5362576"/>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20" name="Tekstvak 19">
          <a:extLst>
            <a:ext uri="{FF2B5EF4-FFF2-40B4-BE49-F238E27FC236}">
              <a16:creationId xmlns:a16="http://schemas.microsoft.com/office/drawing/2014/main" id="{33EE52EC-9CD1-BC11-E5E0-13179B9B6646}"/>
            </a:ext>
          </a:extLst>
        </xdr:cNvPr>
        <xdr:cNvSpPr txBox="1"/>
      </xdr:nvSpPr>
      <xdr:spPr>
        <a:xfrm>
          <a:off x="0" y="6315076"/>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21" name="Tekstvak 20">
          <a:extLst>
            <a:ext uri="{FF2B5EF4-FFF2-40B4-BE49-F238E27FC236}">
              <a16:creationId xmlns:a16="http://schemas.microsoft.com/office/drawing/2014/main" id="{C56E18D7-7279-4221-8C5E-CA1D33E18F57}"/>
            </a:ext>
          </a:extLst>
        </xdr:cNvPr>
        <xdr:cNvSpPr txBox="1"/>
      </xdr:nvSpPr>
      <xdr:spPr>
        <a:xfrm>
          <a:off x="10077450" y="123825"/>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22" name="Tekstvak 21">
          <a:extLst>
            <a:ext uri="{FF2B5EF4-FFF2-40B4-BE49-F238E27FC236}">
              <a16:creationId xmlns:a16="http://schemas.microsoft.com/office/drawing/2014/main" id="{C5157401-EDF7-4E29-CDCD-FDE2633C31D6}"/>
            </a:ext>
          </a:extLst>
        </xdr:cNvPr>
        <xdr:cNvSpPr txBox="1"/>
      </xdr:nvSpPr>
      <xdr:spPr>
        <a:xfrm>
          <a:off x="10096500" y="2905125"/>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23" name="Tekstvak 22">
          <a:extLst>
            <a:ext uri="{FF2B5EF4-FFF2-40B4-BE49-F238E27FC236}">
              <a16:creationId xmlns:a16="http://schemas.microsoft.com/office/drawing/2014/main" id="{310A634B-427D-5BB7-966E-60DB7EF64151}"/>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5" name="Afbeelding 4">
          <a:extLst>
            <a:ext uri="{FF2B5EF4-FFF2-40B4-BE49-F238E27FC236}">
              <a16:creationId xmlns:a16="http://schemas.microsoft.com/office/drawing/2014/main" id="{BFD733FF-8FC1-AF4C-8790-B0D42D14350A}"/>
            </a:ext>
          </a:extLst>
        </xdr:cNvPr>
        <xdr:cNvPicPr>
          <a:picLocks noChangeAspect="1"/>
        </xdr:cNvPicPr>
      </xdr:nvPicPr>
      <xdr:blipFill>
        <a:blip xmlns:r="http://schemas.openxmlformats.org/officeDocument/2006/relationships" r:embed="rId2"/>
        <a:stretch>
          <a:fillRect/>
        </a:stretch>
      </xdr:blipFill>
      <xdr:spPr>
        <a:xfrm>
          <a:off x="2105024" y="8877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6" name="Tekstvak 5">
          <a:extLst>
            <a:ext uri="{FF2B5EF4-FFF2-40B4-BE49-F238E27FC236}">
              <a16:creationId xmlns:a16="http://schemas.microsoft.com/office/drawing/2014/main" id="{B9FF9619-7FB2-ECA3-7ABC-E8A3194AB85E}"/>
            </a:ext>
          </a:extLst>
        </xdr:cNvPr>
        <xdr:cNvSpPr txBox="1"/>
      </xdr:nvSpPr>
      <xdr:spPr>
        <a:xfrm>
          <a:off x="0" y="66675"/>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9" name="Tekstvak 8">
          <a:extLst>
            <a:ext uri="{FF2B5EF4-FFF2-40B4-BE49-F238E27FC236}">
              <a16:creationId xmlns:a16="http://schemas.microsoft.com/office/drawing/2014/main" id="{46AA4D93-985A-4FB4-8862-A5CC96559425}"/>
            </a:ext>
          </a:extLst>
        </xdr:cNvPr>
        <xdr:cNvSpPr txBox="1"/>
      </xdr:nvSpPr>
      <xdr:spPr>
        <a:xfrm>
          <a:off x="47624" y="1638300"/>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2" name="Tekstvak 11">
          <a:extLst>
            <a:ext uri="{FF2B5EF4-FFF2-40B4-BE49-F238E27FC236}">
              <a16:creationId xmlns:a16="http://schemas.microsoft.com/office/drawing/2014/main" id="{5771EC95-CBB9-4B3A-B2E6-78A42252F3E3}"/>
            </a:ext>
          </a:extLst>
        </xdr:cNvPr>
        <xdr:cNvSpPr txBox="1"/>
      </xdr:nvSpPr>
      <xdr:spPr>
        <a:xfrm>
          <a:off x="0" y="2714626"/>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5" name="Tekstvak 14">
          <a:extLst>
            <a:ext uri="{FF2B5EF4-FFF2-40B4-BE49-F238E27FC236}">
              <a16:creationId xmlns:a16="http://schemas.microsoft.com/office/drawing/2014/main" id="{7E12BC15-3E3E-4C1E-BE51-524952114003}"/>
            </a:ext>
          </a:extLst>
        </xdr:cNvPr>
        <xdr:cNvSpPr txBox="1"/>
      </xdr:nvSpPr>
      <xdr:spPr>
        <a:xfrm>
          <a:off x="9526" y="7324725"/>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6" name="Tekstvak 15">
          <a:extLst>
            <a:ext uri="{FF2B5EF4-FFF2-40B4-BE49-F238E27FC236}">
              <a16:creationId xmlns:a16="http://schemas.microsoft.com/office/drawing/2014/main" id="{23E815E0-EDA0-E2E9-F465-763AD15D955A}"/>
            </a:ext>
          </a:extLst>
        </xdr:cNvPr>
        <xdr:cNvSpPr txBox="1"/>
      </xdr:nvSpPr>
      <xdr:spPr>
        <a:xfrm>
          <a:off x="0" y="9534525"/>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7" name="Tekstvak 16">
          <a:extLst>
            <a:ext uri="{FF2B5EF4-FFF2-40B4-BE49-F238E27FC236}">
              <a16:creationId xmlns:a16="http://schemas.microsoft.com/office/drawing/2014/main" id="{20E3BC00-1724-5EFE-C645-B9EB3921990B}"/>
            </a:ext>
          </a:extLst>
        </xdr:cNvPr>
        <xdr:cNvSpPr txBox="1"/>
      </xdr:nvSpPr>
      <xdr:spPr>
        <a:xfrm>
          <a:off x="10115550" y="2000250"/>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35</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243717" y="238837"/>
          <a:ext cx="8252792" cy="9869569"/>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1129427</xdr:colOff>
      <xdr:row>43</xdr:row>
      <xdr:rowOff>28576</xdr:rowOff>
    </xdr:from>
    <xdr:to>
      <xdr:col>2</xdr:col>
      <xdr:colOff>193192</xdr:colOff>
      <xdr:row>68</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9744076"/>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43</xdr:row>
      <xdr:rowOff>89807</xdr:rowOff>
    </xdr:from>
    <xdr:to>
      <xdr:col>3</xdr:col>
      <xdr:colOff>762566</xdr:colOff>
      <xdr:row>47</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abSelected="1" workbookViewId="0">
      <selection activeCell="P27" sqref="P27"/>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7149F-DAD4-4CDF-B201-D844E2E59CD1}">
  <dimension ref="A1:A12"/>
  <sheetViews>
    <sheetView workbookViewId="0">
      <selection activeCell="A29" sqref="A29"/>
    </sheetView>
  </sheetViews>
  <sheetFormatPr defaultRowHeight="14.25" x14ac:dyDescent="0.45"/>
  <cols>
    <col min="1" max="1" width="75.265625" customWidth="1"/>
  </cols>
  <sheetData>
    <row r="1" spans="1:1" ht="21" x14ac:dyDescent="0.65">
      <c r="A1" s="142" t="s">
        <v>156</v>
      </c>
    </row>
    <row r="2" spans="1:1" x14ac:dyDescent="0.45">
      <c r="A2" s="106"/>
    </row>
    <row r="3" spans="1:1" x14ac:dyDescent="0.45">
      <c r="A3" s="141" t="s">
        <v>146</v>
      </c>
    </row>
    <row r="4" spans="1:1" x14ac:dyDescent="0.45">
      <c r="A4" s="141" t="s">
        <v>147</v>
      </c>
    </row>
    <row r="5" spans="1:1" x14ac:dyDescent="0.45">
      <c r="A5" s="141" t="s">
        <v>149</v>
      </c>
    </row>
    <row r="6" spans="1:1" x14ac:dyDescent="0.45">
      <c r="A6" s="141" t="s">
        <v>151</v>
      </c>
    </row>
    <row r="7" spans="1:1" x14ac:dyDescent="0.45">
      <c r="A7" s="141" t="s">
        <v>152</v>
      </c>
    </row>
    <row r="8" spans="1:1" x14ac:dyDescent="0.45">
      <c r="A8" s="141" t="s">
        <v>153</v>
      </c>
    </row>
    <row r="9" spans="1:1" x14ac:dyDescent="0.45">
      <c r="A9" s="141" t="s">
        <v>154</v>
      </c>
    </row>
    <row r="10" spans="1:1" x14ac:dyDescent="0.45">
      <c r="A10" s="141" t="s">
        <v>155</v>
      </c>
    </row>
    <row r="11" spans="1:1" x14ac:dyDescent="0.45">
      <c r="A11" s="141" t="s">
        <v>148</v>
      </c>
    </row>
    <row r="12" spans="1:1" x14ac:dyDescent="0.45">
      <c r="A12" s="141" t="s">
        <v>150</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K12" sqref="K12"/>
    </sheetView>
  </sheetViews>
  <sheetFormatPr defaultRowHeight="14.25" x14ac:dyDescent="0.45"/>
  <sheetData/>
  <sheetProtection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3A550-EF05-459E-98B8-DA5175FEB46A}">
  <dimension ref="A2:I2"/>
  <sheetViews>
    <sheetView zoomScale="90" zoomScaleNormal="90" workbookViewId="0">
      <selection activeCell="I5" sqref="I5"/>
    </sheetView>
  </sheetViews>
  <sheetFormatPr defaultRowHeight="14.25" x14ac:dyDescent="0.45"/>
  <cols>
    <col min="1" max="1" width="23.33203125" customWidth="1"/>
  </cols>
  <sheetData>
    <row r="2" spans="1:9" ht="23.25" x14ac:dyDescent="0.7">
      <c r="A2" s="143" t="s">
        <v>157</v>
      </c>
      <c r="B2" s="143"/>
      <c r="C2" s="143"/>
      <c r="D2" s="143"/>
      <c r="E2" s="143"/>
      <c r="F2" s="143"/>
      <c r="G2" s="143"/>
      <c r="H2" s="143"/>
      <c r="I2" s="143"/>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329"/>
  <sheetViews>
    <sheetView showGridLines="0" showRuler="0" topLeftCell="A4" zoomScale="80" zoomScaleNormal="80" zoomScaleSheetLayoutView="10" zoomScalePageLayoutView="25" workbookViewId="0">
      <selection activeCell="H22" sqref="H22"/>
    </sheetView>
  </sheetViews>
  <sheetFormatPr defaultColWidth="0" defaultRowHeight="15.75" zeroHeight="1" outlineLevelRow="1" outlineLevelCol="1" x14ac:dyDescent="0.55000000000000004"/>
  <cols>
    <col min="1" max="1" width="17.1328125" style="75" bestFit="1" customWidth="1"/>
    <col min="2" max="2" width="102.796875" style="76" customWidth="1"/>
    <col min="3" max="3" width="24.1328125" style="77" customWidth="1"/>
    <col min="4" max="4" width="23.6640625" style="76" customWidth="1" outlineLevel="1"/>
    <col min="5" max="5" width="15.265625" style="76" customWidth="1" outlineLevel="1"/>
    <col min="6" max="6" width="4.3984375" customWidth="1"/>
    <col min="7" max="7" width="24.1328125" style="75" customWidth="1"/>
    <col min="8" max="8" width="37" style="78" customWidth="1"/>
    <col min="9" max="9" width="4.3984375" style="11" customWidth="1"/>
    <col min="10" max="14" width="15.265625" style="77"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1" customFormat="1" ht="54.75" customHeight="1" x14ac:dyDescent="0.9">
      <c r="A2" s="134" t="s">
        <v>158</v>
      </c>
      <c r="B2" s="70" t="s">
        <v>121</v>
      </c>
      <c r="C2" s="19" t="s">
        <v>44</v>
      </c>
      <c r="D2" s="27" t="s">
        <v>13</v>
      </c>
      <c r="E2" s="24" t="s">
        <v>14</v>
      </c>
      <c r="G2" s="19" t="s">
        <v>43</v>
      </c>
      <c r="H2" s="69" t="s">
        <v>15</v>
      </c>
      <c r="J2" s="24" t="s">
        <v>16</v>
      </c>
      <c r="K2" s="24"/>
      <c r="L2" s="24" t="s">
        <v>83</v>
      </c>
      <c r="M2" s="24" t="s">
        <v>84</v>
      </c>
      <c r="N2" s="24"/>
    </row>
    <row r="3" spans="1:14" outlineLevel="1" x14ac:dyDescent="0.55000000000000004">
      <c r="A3" s="13"/>
      <c r="B3" s="25"/>
      <c r="C3" s="144" t="s">
        <v>17</v>
      </c>
      <c r="D3" s="144"/>
      <c r="E3" s="144"/>
      <c r="G3" s="14"/>
      <c r="H3" s="14" t="s">
        <v>15</v>
      </c>
      <c r="J3" s="13"/>
      <c r="K3" s="13"/>
      <c r="L3" s="13">
        <f>SUBTOTAL(9,L7:L120)</f>
        <v>3</v>
      </c>
      <c r="M3" s="13">
        <f>SUBTOTAL(9,M7:M120)</f>
        <v>3</v>
      </c>
      <c r="N3" s="13"/>
    </row>
    <row r="4" spans="1:14" ht="31.5" customHeight="1" outlineLevel="1" x14ac:dyDescent="0.55000000000000004">
      <c r="A4" s="13"/>
      <c r="B4" s="25"/>
      <c r="C4" s="144" t="s">
        <v>18</v>
      </c>
      <c r="D4" s="144"/>
      <c r="E4" s="144"/>
      <c r="G4" s="13" t="s">
        <v>5</v>
      </c>
      <c r="H4" s="15"/>
      <c r="J4" s="13"/>
      <c r="K4" s="13"/>
      <c r="L4" s="13"/>
      <c r="M4" s="13"/>
      <c r="N4" s="13"/>
    </row>
    <row r="5" spans="1:14" ht="32.25" customHeight="1" outlineLevel="1" x14ac:dyDescent="0.55000000000000004">
      <c r="A5" s="13"/>
      <c r="B5" s="15"/>
      <c r="C5" s="144" t="s">
        <v>19</v>
      </c>
      <c r="D5" s="144"/>
      <c r="E5" s="144"/>
      <c r="G5" s="13" t="s">
        <v>6</v>
      </c>
      <c r="H5" s="15"/>
      <c r="J5" s="13"/>
      <c r="K5" s="13"/>
      <c r="L5" s="13"/>
      <c r="M5" s="13"/>
      <c r="N5" s="13"/>
    </row>
    <row r="6" spans="1:14" ht="27.75" customHeight="1" outlineLevel="1" x14ac:dyDescent="0.55000000000000004">
      <c r="A6" s="13"/>
      <c r="B6" s="25"/>
      <c r="C6" s="144"/>
      <c r="D6" s="144"/>
      <c r="E6" s="144"/>
      <c r="G6" s="13" t="s">
        <v>10</v>
      </c>
      <c r="H6" s="15"/>
      <c r="J6" s="13"/>
      <c r="K6" s="13" t="s">
        <v>21</v>
      </c>
      <c r="L6" s="13" t="s">
        <v>22</v>
      </c>
      <c r="M6" s="13" t="s">
        <v>23</v>
      </c>
      <c r="N6" s="13"/>
    </row>
    <row r="7" spans="1:14" s="22" customFormat="1" ht="30.75" customHeight="1" x14ac:dyDescent="0.75">
      <c r="A7" s="21" t="s">
        <v>45</v>
      </c>
      <c r="B7" s="65" t="s">
        <v>122</v>
      </c>
      <c r="C7" s="42" t="s">
        <v>63</v>
      </c>
      <c r="D7" s="40"/>
      <c r="E7" s="41"/>
      <c r="G7" s="43">
        <f>SUBTOTAL(3,G10:G12)/SUBTOTAL(3,C10:C12)</f>
        <v>0.33333333333333331</v>
      </c>
      <c r="H7" s="20"/>
      <c r="J7" s="48"/>
      <c r="K7" s="48"/>
      <c r="L7" s="48">
        <f>SUBTOTAL(9,L10:L12)</f>
        <v>3</v>
      </c>
      <c r="M7" s="48">
        <f>SUBTOTAL(9,M10:M12)</f>
        <v>3</v>
      </c>
      <c r="N7" s="48"/>
    </row>
    <row r="8" spans="1:14" outlineLevel="1" x14ac:dyDescent="0.55000000000000004">
      <c r="A8" s="16"/>
      <c r="B8" s="17" t="s">
        <v>94</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95</v>
      </c>
      <c r="C10" s="29">
        <v>3</v>
      </c>
      <c r="D10" s="30" t="s">
        <v>4</v>
      </c>
      <c r="E10" s="31"/>
      <c r="G10" s="36" t="s">
        <v>5</v>
      </c>
      <c r="H10" s="37"/>
      <c r="J10" s="29" t="s">
        <v>9</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96</v>
      </c>
      <c r="C11" s="33">
        <v>3</v>
      </c>
      <c r="D11" s="34" t="s">
        <v>4</v>
      </c>
      <c r="E11" s="35"/>
      <c r="G11" s="38"/>
      <c r="H11" s="39"/>
      <c r="J11" s="33" t="s">
        <v>7</v>
      </c>
      <c r="K11" s="33" t="str">
        <f>C11&amp;J11&amp;G11</f>
        <v>3X2</v>
      </c>
      <c r="L11" s="33" t="str">
        <f>IFERROR(VLOOKUP($K11,Mapping!F:H,2,0),"")</f>
        <v/>
      </c>
      <c r="M11" s="33" t="str">
        <f>IFERROR(VLOOKUP($K11,Mapping!$F:$H,3,0),"")</f>
        <v/>
      </c>
      <c r="N11" s="33" t="str">
        <f t="shared" ref="N11:N35" si="0">C11&amp;G11</f>
        <v>3</v>
      </c>
    </row>
    <row r="12" spans="1:14" ht="31.5" outlineLevel="1" x14ac:dyDescent="0.55000000000000004">
      <c r="A12" s="33">
        <v>3</v>
      </c>
      <c r="B12" s="32" t="s">
        <v>97</v>
      </c>
      <c r="C12" s="33">
        <v>3</v>
      </c>
      <c r="D12" s="34" t="s">
        <v>4</v>
      </c>
      <c r="E12" s="35"/>
      <c r="G12" s="38"/>
      <c r="H12" s="39"/>
      <c r="J12" s="33" t="s">
        <v>8</v>
      </c>
      <c r="K12" s="33" t="str">
        <f>C12&amp;J12&amp;G12</f>
        <v>3X1</v>
      </c>
      <c r="L12" s="33" t="str">
        <f>IFERROR(VLOOKUP($K12,Mapping!F:H,2,0),"")</f>
        <v/>
      </c>
      <c r="M12" s="33" t="str">
        <f>IFERROR(VLOOKUP($K12,Mapping!$F:$H,3,0),"")</f>
        <v/>
      </c>
      <c r="N12" s="33" t="str">
        <f t="shared" si="0"/>
        <v>3</v>
      </c>
    </row>
    <row r="13" spans="1:14" s="22" customFormat="1" ht="28.5" customHeight="1" x14ac:dyDescent="0.75">
      <c r="A13" s="21" t="s">
        <v>46</v>
      </c>
      <c r="B13" s="65" t="s">
        <v>2</v>
      </c>
      <c r="C13" s="42" t="s">
        <v>63</v>
      </c>
      <c r="D13" s="40"/>
      <c r="E13" s="41"/>
      <c r="G13" s="43">
        <f>SUBTOTAL(3,G16:G35)/(SUBTOTAL(3,C16:C35)-3)</f>
        <v>0</v>
      </c>
      <c r="H13" s="20"/>
      <c r="J13" s="48"/>
      <c r="K13" s="48"/>
      <c r="L13" s="48">
        <f>SUBTOTAL(9,L16:L35)</f>
        <v>0</v>
      </c>
      <c r="M13" s="48">
        <f>SUBTOTAL(9,M16:M35)</f>
        <v>0</v>
      </c>
      <c r="N13" s="48"/>
    </row>
    <row r="14" spans="1:14" outlineLevel="1" x14ac:dyDescent="0.55000000000000004">
      <c r="A14" s="16"/>
      <c r="B14" s="17" t="s">
        <v>94</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s="12" customFormat="1" ht="17.25" x14ac:dyDescent="0.6">
      <c r="A16" s="23"/>
      <c r="B16" s="66"/>
      <c r="C16" s="72" t="s">
        <v>63</v>
      </c>
      <c r="D16" s="67"/>
      <c r="E16" s="73"/>
      <c r="G16" s="74">
        <f>SUBTOTAL(3,G17:G35)/SUBTOTAL(3,C17:C35)</f>
        <v>0</v>
      </c>
      <c r="H16" s="66"/>
      <c r="J16" s="68"/>
      <c r="K16" s="68"/>
      <c r="L16" s="68">
        <f>SUBTOTAL(9,L17:L35)</f>
        <v>0</v>
      </c>
      <c r="M16" s="68">
        <f>SUBTOTAL(9,M17:M35)</f>
        <v>0</v>
      </c>
      <c r="N16" s="68"/>
    </row>
    <row r="17" spans="1:14" outlineLevel="1" x14ac:dyDescent="0.55000000000000004">
      <c r="A17" s="29">
        <v>1</v>
      </c>
      <c r="B17" s="32" t="s">
        <v>123</v>
      </c>
      <c r="C17" s="33">
        <v>1</v>
      </c>
      <c r="D17" s="33" t="s">
        <v>142</v>
      </c>
      <c r="E17" s="28"/>
      <c r="G17" s="36"/>
      <c r="H17" s="37"/>
      <c r="J17" s="29" t="s">
        <v>8</v>
      </c>
      <c r="K17" s="29" t="str">
        <f t="shared" ref="K17:K35" si="1">C17&amp;J17&amp;G17</f>
        <v>1X1</v>
      </c>
      <c r="L17" s="29" t="str">
        <f>IFERROR(VLOOKUP($K17,Mapping!F:H,2,0),"")</f>
        <v/>
      </c>
      <c r="M17" s="29" t="str">
        <f>IFERROR(VLOOKUP($K17,Mapping!$F:$H,3,0),"")</f>
        <v/>
      </c>
      <c r="N17" s="29" t="str">
        <f t="shared" si="0"/>
        <v>1</v>
      </c>
    </row>
    <row r="18" spans="1:14" outlineLevel="1" x14ac:dyDescent="0.55000000000000004">
      <c r="A18" s="29">
        <v>2</v>
      </c>
      <c r="B18" s="32" t="s">
        <v>124</v>
      </c>
      <c r="C18" s="33">
        <v>3</v>
      </c>
      <c r="D18" s="33" t="s">
        <v>3</v>
      </c>
      <c r="E18" s="32"/>
      <c r="G18" s="38"/>
      <c r="H18" s="39"/>
      <c r="J18" s="33" t="s">
        <v>8</v>
      </c>
      <c r="K18" s="33" t="str">
        <f t="shared" si="1"/>
        <v>3X1</v>
      </c>
      <c r="L18" s="33" t="str">
        <f>IFERROR(VLOOKUP($K18,Mapping!F:H,2,0),"")</f>
        <v/>
      </c>
      <c r="M18" s="33" t="str">
        <f>IFERROR(VLOOKUP($K18,Mapping!$F:$H,3,0),"")</f>
        <v/>
      </c>
      <c r="N18" s="33" t="str">
        <f t="shared" ref="N18:N33" si="2">C18&amp;G18</f>
        <v>3</v>
      </c>
    </row>
    <row r="19" spans="1:14" outlineLevel="1" x14ac:dyDescent="0.55000000000000004">
      <c r="A19" s="29">
        <v>3</v>
      </c>
      <c r="B19" s="32" t="s">
        <v>125</v>
      </c>
      <c r="C19" s="33">
        <v>3</v>
      </c>
      <c r="D19" s="33" t="s">
        <v>3</v>
      </c>
      <c r="E19" s="32"/>
      <c r="G19" s="38"/>
      <c r="H19" s="39"/>
      <c r="J19" s="33" t="s">
        <v>8</v>
      </c>
      <c r="K19" s="33" t="str">
        <f t="shared" si="1"/>
        <v>3X1</v>
      </c>
      <c r="L19" s="33" t="str">
        <f>IFERROR(VLOOKUP($K19,Mapping!F:H,2,0),"")</f>
        <v/>
      </c>
      <c r="M19" s="33" t="str">
        <f>IFERROR(VLOOKUP($K19,Mapping!$F:$H,3,0),"")</f>
        <v/>
      </c>
      <c r="N19" s="33" t="str">
        <f t="shared" si="2"/>
        <v>3</v>
      </c>
    </row>
    <row r="20" spans="1:14" outlineLevel="1" x14ac:dyDescent="0.55000000000000004">
      <c r="A20" s="29">
        <v>4</v>
      </c>
      <c r="B20" s="32" t="s">
        <v>126</v>
      </c>
      <c r="C20" s="33">
        <v>3</v>
      </c>
      <c r="D20" s="33" t="s">
        <v>3</v>
      </c>
      <c r="E20" s="32"/>
      <c r="G20" s="38"/>
      <c r="H20" s="39"/>
      <c r="J20" s="33" t="s">
        <v>8</v>
      </c>
      <c r="K20" s="33" t="str">
        <f t="shared" si="1"/>
        <v>3X1</v>
      </c>
      <c r="L20" s="33" t="str">
        <f>IFERROR(VLOOKUP($K20,Mapping!F:H,2,0),"")</f>
        <v/>
      </c>
      <c r="M20" s="33" t="str">
        <f>IFERROR(VLOOKUP($K20,Mapping!$F:$H,3,0),"")</f>
        <v/>
      </c>
      <c r="N20" s="33" t="str">
        <f t="shared" si="2"/>
        <v>3</v>
      </c>
    </row>
    <row r="21" spans="1:14" outlineLevel="1" x14ac:dyDescent="0.55000000000000004">
      <c r="A21" s="29">
        <v>5</v>
      </c>
      <c r="B21" s="32" t="s">
        <v>127</v>
      </c>
      <c r="C21" s="33">
        <v>1</v>
      </c>
      <c r="D21" s="33" t="s">
        <v>143</v>
      </c>
      <c r="E21" s="32"/>
      <c r="G21" s="38"/>
      <c r="H21" s="39"/>
      <c r="J21" s="33" t="s">
        <v>8</v>
      </c>
      <c r="K21" s="33" t="str">
        <f t="shared" si="1"/>
        <v>1X1</v>
      </c>
      <c r="L21" s="33" t="str">
        <f>IFERROR(VLOOKUP($K21,Mapping!F:H,2,0),"")</f>
        <v/>
      </c>
      <c r="M21" s="33" t="str">
        <f>IFERROR(VLOOKUP($K21,Mapping!$F:$H,3,0),"")</f>
        <v/>
      </c>
      <c r="N21" s="33" t="str">
        <f t="shared" si="2"/>
        <v>1</v>
      </c>
    </row>
    <row r="22" spans="1:14" outlineLevel="1" x14ac:dyDescent="0.55000000000000004">
      <c r="A22" s="29">
        <v>6</v>
      </c>
      <c r="B22" s="32" t="s">
        <v>128</v>
      </c>
      <c r="C22" s="33">
        <v>1</v>
      </c>
      <c r="D22" s="33" t="s">
        <v>143</v>
      </c>
      <c r="E22" s="32"/>
      <c r="G22" s="38"/>
      <c r="H22" s="39"/>
      <c r="J22" s="33" t="s">
        <v>8</v>
      </c>
      <c r="K22" s="33" t="str">
        <f t="shared" si="1"/>
        <v>1X1</v>
      </c>
      <c r="L22" s="33" t="str">
        <f>IFERROR(VLOOKUP($K22,Mapping!F:H,2,0),"")</f>
        <v/>
      </c>
      <c r="M22" s="33" t="str">
        <f>IFERROR(VLOOKUP($K22,Mapping!$F:$H,3,0),"")</f>
        <v/>
      </c>
      <c r="N22" s="33" t="str">
        <f t="shared" si="2"/>
        <v>1</v>
      </c>
    </row>
    <row r="23" spans="1:14" outlineLevel="1" x14ac:dyDescent="0.55000000000000004">
      <c r="A23" s="29">
        <v>7</v>
      </c>
      <c r="B23" s="32" t="s">
        <v>129</v>
      </c>
      <c r="C23" s="33">
        <v>1</v>
      </c>
      <c r="D23" s="33" t="s">
        <v>143</v>
      </c>
      <c r="E23" s="32"/>
      <c r="G23" s="38"/>
      <c r="H23" s="39"/>
      <c r="J23" s="33" t="s">
        <v>8</v>
      </c>
      <c r="K23" s="33" t="str">
        <f t="shared" si="1"/>
        <v>1X1</v>
      </c>
      <c r="L23" s="33" t="str">
        <f>IFERROR(VLOOKUP($K23,Mapping!F:H,2,0),"")</f>
        <v/>
      </c>
      <c r="M23" s="33" t="str">
        <f>IFERROR(VLOOKUP($K23,Mapping!$F:$H,3,0),"")</f>
        <v/>
      </c>
      <c r="N23" s="33" t="str">
        <f t="shared" si="2"/>
        <v>1</v>
      </c>
    </row>
    <row r="24" spans="1:14" outlineLevel="1" x14ac:dyDescent="0.55000000000000004">
      <c r="A24" s="29">
        <v>8</v>
      </c>
      <c r="B24" s="32" t="s">
        <v>130</v>
      </c>
      <c r="C24" s="33">
        <v>1</v>
      </c>
      <c r="D24" s="33" t="s">
        <v>143</v>
      </c>
      <c r="E24" s="32"/>
      <c r="G24" s="38"/>
      <c r="H24" s="39"/>
      <c r="J24" s="33" t="s">
        <v>8</v>
      </c>
      <c r="K24" s="33" t="str">
        <f t="shared" si="1"/>
        <v>1X1</v>
      </c>
      <c r="L24" s="33" t="str">
        <f>IFERROR(VLOOKUP($K24,Mapping!F:H,2,0),"")</f>
        <v/>
      </c>
      <c r="M24" s="33" t="str">
        <f>IFERROR(VLOOKUP($K24,Mapping!$F:$H,3,0),"")</f>
        <v/>
      </c>
      <c r="N24" s="33" t="str">
        <f t="shared" si="2"/>
        <v>1</v>
      </c>
    </row>
    <row r="25" spans="1:14" outlineLevel="1" x14ac:dyDescent="0.55000000000000004">
      <c r="A25" s="29">
        <v>9</v>
      </c>
      <c r="B25" s="32" t="s">
        <v>131</v>
      </c>
      <c r="C25" s="33">
        <v>1</v>
      </c>
      <c r="D25" s="33" t="s">
        <v>143</v>
      </c>
      <c r="E25" s="32"/>
      <c r="G25" s="38"/>
      <c r="H25" s="39"/>
      <c r="J25" s="33" t="s">
        <v>8</v>
      </c>
      <c r="K25" s="33" t="str">
        <f t="shared" si="1"/>
        <v>1X1</v>
      </c>
      <c r="L25" s="33" t="str">
        <f>IFERROR(VLOOKUP($K25,Mapping!F:H,2,0),"")</f>
        <v/>
      </c>
      <c r="M25" s="33" t="str">
        <f>IFERROR(VLOOKUP($K25,Mapping!$F:$H,3,0),"")</f>
        <v/>
      </c>
      <c r="N25" s="33" t="str">
        <f t="shared" si="2"/>
        <v>1</v>
      </c>
    </row>
    <row r="26" spans="1:14" ht="31.5" outlineLevel="1" x14ac:dyDescent="0.55000000000000004">
      <c r="A26" s="29">
        <v>10</v>
      </c>
      <c r="B26" s="32" t="s">
        <v>132</v>
      </c>
      <c r="C26" s="33">
        <v>1</v>
      </c>
      <c r="D26" s="33" t="s">
        <v>143</v>
      </c>
      <c r="E26" s="32"/>
      <c r="G26" s="38"/>
      <c r="H26" s="39"/>
      <c r="J26" s="33" t="s">
        <v>8</v>
      </c>
      <c r="K26" s="33" t="str">
        <f t="shared" si="1"/>
        <v>1X1</v>
      </c>
      <c r="L26" s="33" t="str">
        <f>IFERROR(VLOOKUP($K26,Mapping!F:H,2,0),"")</f>
        <v/>
      </c>
      <c r="M26" s="33" t="str">
        <f>IFERROR(VLOOKUP($K26,Mapping!$F:$H,3,0),"")</f>
        <v/>
      </c>
      <c r="N26" s="33" t="str">
        <f t="shared" si="2"/>
        <v>1</v>
      </c>
    </row>
    <row r="27" spans="1:14" ht="31.5" outlineLevel="1" x14ac:dyDescent="0.55000000000000004">
      <c r="A27" s="29">
        <v>11</v>
      </c>
      <c r="B27" s="32" t="s">
        <v>133</v>
      </c>
      <c r="C27" s="33">
        <v>1</v>
      </c>
      <c r="D27" s="33" t="s">
        <v>143</v>
      </c>
      <c r="E27" s="32"/>
      <c r="G27" s="38"/>
      <c r="H27" s="39"/>
      <c r="J27" s="33" t="s">
        <v>8</v>
      </c>
      <c r="K27" s="33" t="str">
        <f t="shared" si="1"/>
        <v>1X1</v>
      </c>
      <c r="L27" s="33" t="str">
        <f>IFERROR(VLOOKUP($K27,Mapping!F:H,2,0),"")</f>
        <v/>
      </c>
      <c r="M27" s="33" t="str">
        <f>IFERROR(VLOOKUP($K27,Mapping!$F:$H,3,0),"")</f>
        <v/>
      </c>
      <c r="N27" s="33" t="str">
        <f t="shared" si="2"/>
        <v>1</v>
      </c>
    </row>
    <row r="28" spans="1:14" outlineLevel="1" x14ac:dyDescent="0.55000000000000004">
      <c r="A28" s="29">
        <v>12</v>
      </c>
      <c r="B28" s="32" t="s">
        <v>134</v>
      </c>
      <c r="C28" s="33">
        <v>1</v>
      </c>
      <c r="D28" s="33" t="s">
        <v>143</v>
      </c>
      <c r="E28" s="32"/>
      <c r="G28" s="38"/>
      <c r="H28" s="39"/>
      <c r="J28" s="33" t="s">
        <v>8</v>
      </c>
      <c r="K28" s="33" t="str">
        <f t="shared" si="1"/>
        <v>1X1</v>
      </c>
      <c r="L28" s="33" t="str">
        <f>IFERROR(VLOOKUP($K28,Mapping!F:H,2,0),"")</f>
        <v/>
      </c>
      <c r="M28" s="33" t="str">
        <f>IFERROR(VLOOKUP($K28,Mapping!$F:$H,3,0),"")</f>
        <v/>
      </c>
      <c r="N28" s="33" t="str">
        <f t="shared" si="2"/>
        <v>1</v>
      </c>
    </row>
    <row r="29" spans="1:14" outlineLevel="1" x14ac:dyDescent="0.55000000000000004">
      <c r="A29" s="29">
        <v>13</v>
      </c>
      <c r="B29" s="32" t="s">
        <v>135</v>
      </c>
      <c r="C29" s="33">
        <v>3</v>
      </c>
      <c r="D29" s="33" t="s">
        <v>3</v>
      </c>
      <c r="E29" s="32"/>
      <c r="G29" s="38"/>
      <c r="H29" s="39"/>
      <c r="J29" s="33" t="s">
        <v>8</v>
      </c>
      <c r="K29" s="33" t="str">
        <f t="shared" si="1"/>
        <v>3X1</v>
      </c>
      <c r="L29" s="33" t="str">
        <f>IFERROR(VLOOKUP($K29,Mapping!F:H,2,0),"")</f>
        <v/>
      </c>
      <c r="M29" s="33" t="str">
        <f>IFERROR(VLOOKUP($K29,Mapping!$F:$H,3,0),"")</f>
        <v/>
      </c>
      <c r="N29" s="33" t="str">
        <f t="shared" si="2"/>
        <v>3</v>
      </c>
    </row>
    <row r="30" spans="1:14" outlineLevel="1" x14ac:dyDescent="0.55000000000000004">
      <c r="A30" s="29">
        <v>14</v>
      </c>
      <c r="B30" s="32" t="s">
        <v>136</v>
      </c>
      <c r="C30" s="33">
        <v>3</v>
      </c>
      <c r="D30" s="33" t="s">
        <v>3</v>
      </c>
      <c r="E30" s="32"/>
      <c r="G30" s="38"/>
      <c r="H30" s="39"/>
      <c r="J30" s="33" t="s">
        <v>8</v>
      </c>
      <c r="K30" s="33" t="str">
        <f t="shared" si="1"/>
        <v>3X1</v>
      </c>
      <c r="L30" s="33" t="str">
        <f>IFERROR(VLOOKUP($K30,Mapping!F:H,2,0),"")</f>
        <v/>
      </c>
      <c r="M30" s="33" t="str">
        <f>IFERROR(VLOOKUP($K30,Mapping!$F:$H,3,0),"")</f>
        <v/>
      </c>
      <c r="N30" s="33" t="str">
        <f t="shared" si="2"/>
        <v>3</v>
      </c>
    </row>
    <row r="31" spans="1:14" ht="31.5" outlineLevel="1" x14ac:dyDescent="0.55000000000000004">
      <c r="A31" s="29">
        <v>15</v>
      </c>
      <c r="B31" s="32" t="s">
        <v>137</v>
      </c>
      <c r="C31" s="33">
        <v>3</v>
      </c>
      <c r="D31" s="33" t="s">
        <v>3</v>
      </c>
      <c r="E31" s="32"/>
      <c r="G31" s="38"/>
      <c r="H31" s="39"/>
      <c r="J31" s="33" t="s">
        <v>8</v>
      </c>
      <c r="K31" s="33" t="str">
        <f t="shared" si="1"/>
        <v>3X1</v>
      </c>
      <c r="L31" s="33" t="str">
        <f>IFERROR(VLOOKUP($K31,Mapping!F:H,2,0),"")</f>
        <v/>
      </c>
      <c r="M31" s="33" t="str">
        <f>IFERROR(VLOOKUP($K31,Mapping!$F:$H,3,0),"")</f>
        <v/>
      </c>
      <c r="N31" s="33" t="str">
        <f t="shared" si="2"/>
        <v>3</v>
      </c>
    </row>
    <row r="32" spans="1:14" ht="31.5" outlineLevel="1" x14ac:dyDescent="0.55000000000000004">
      <c r="A32" s="29">
        <v>16</v>
      </c>
      <c r="B32" s="32" t="s">
        <v>138</v>
      </c>
      <c r="C32" s="33">
        <v>3</v>
      </c>
      <c r="D32" s="33" t="s">
        <v>3</v>
      </c>
      <c r="E32" s="32"/>
      <c r="G32" s="38"/>
      <c r="H32" s="39"/>
      <c r="J32" s="33" t="s">
        <v>8</v>
      </c>
      <c r="K32" s="33" t="str">
        <f t="shared" si="1"/>
        <v>3X1</v>
      </c>
      <c r="L32" s="33" t="str">
        <f>IFERROR(VLOOKUP($K32,Mapping!F:H,2,0),"")</f>
        <v/>
      </c>
      <c r="M32" s="33" t="str">
        <f>IFERROR(VLOOKUP($K32,Mapping!$F:$H,3,0),"")</f>
        <v/>
      </c>
      <c r="N32" s="33" t="str">
        <f t="shared" si="2"/>
        <v>3</v>
      </c>
    </row>
    <row r="33" spans="1:21" outlineLevel="1" x14ac:dyDescent="0.55000000000000004">
      <c r="A33" s="29">
        <v>17</v>
      </c>
      <c r="B33" s="32" t="s">
        <v>139</v>
      </c>
      <c r="C33" s="33">
        <v>3</v>
      </c>
      <c r="D33" s="33" t="s">
        <v>3</v>
      </c>
      <c r="E33" s="32"/>
      <c r="G33" s="38"/>
      <c r="H33" s="39"/>
      <c r="J33" s="33" t="s">
        <v>8</v>
      </c>
      <c r="K33" s="33" t="str">
        <f t="shared" si="1"/>
        <v>3X1</v>
      </c>
      <c r="L33" s="33" t="str">
        <f>IFERROR(VLOOKUP($K33,Mapping!F:H,2,0),"")</f>
        <v/>
      </c>
      <c r="M33" s="33" t="str">
        <f>IFERROR(VLOOKUP($K33,Mapping!$F:$H,3,0),"")</f>
        <v/>
      </c>
      <c r="N33" s="33" t="str">
        <f t="shared" si="2"/>
        <v>3</v>
      </c>
    </row>
    <row r="34" spans="1:21" outlineLevel="1" x14ac:dyDescent="0.55000000000000004">
      <c r="A34" s="29">
        <v>18</v>
      </c>
      <c r="B34" s="32" t="s">
        <v>140</v>
      </c>
      <c r="C34" s="33">
        <v>3</v>
      </c>
      <c r="D34" s="33" t="s">
        <v>3</v>
      </c>
      <c r="E34" s="32"/>
      <c r="G34" s="38"/>
      <c r="H34" s="39"/>
      <c r="J34" s="33" t="s">
        <v>8</v>
      </c>
      <c r="K34" s="33" t="str">
        <f t="shared" si="1"/>
        <v>3X1</v>
      </c>
      <c r="L34" s="33" t="str">
        <f>IFERROR(VLOOKUP($K34,Mapping!F:H,2,0),"")</f>
        <v/>
      </c>
      <c r="M34" s="33" t="str">
        <f>IFERROR(VLOOKUP($K34,Mapping!$F:$H,3,0),"")</f>
        <v/>
      </c>
      <c r="N34" s="33" t="str">
        <f t="shared" si="0"/>
        <v>3</v>
      </c>
    </row>
    <row r="35" spans="1:21" ht="31.5" outlineLevel="1" x14ac:dyDescent="0.55000000000000004">
      <c r="A35" s="29">
        <v>19</v>
      </c>
      <c r="B35" s="32" t="s">
        <v>141</v>
      </c>
      <c r="C35" s="33">
        <v>3</v>
      </c>
      <c r="D35" s="33" t="s">
        <v>3</v>
      </c>
      <c r="E35" s="32"/>
      <c r="G35" s="38"/>
      <c r="H35" s="39"/>
      <c r="J35" s="33" t="s">
        <v>8</v>
      </c>
      <c r="K35" s="33" t="str">
        <f t="shared" si="1"/>
        <v>3X1</v>
      </c>
      <c r="L35" s="33" t="str">
        <f>IFERROR(VLOOKUP($K35,Mapping!F:H,2,0),"")</f>
        <v/>
      </c>
      <c r="M35" s="33" t="str">
        <f>IFERROR(VLOOKUP($K35,Mapping!$F:$H,3,0),"")</f>
        <v/>
      </c>
      <c r="N35" s="33" t="str">
        <f t="shared" si="0"/>
        <v>3</v>
      </c>
    </row>
    <row r="36" spans="1:21" customFormat="1" ht="14.25" x14ac:dyDescent="0.45"/>
    <row r="37" spans="1:21" customFormat="1" ht="14.25" x14ac:dyDescent="0.45"/>
    <row r="38" spans="1:21" customFormat="1" ht="14.25" x14ac:dyDescent="0.45"/>
    <row r="39" spans="1:21" customFormat="1" ht="14.25" x14ac:dyDescent="0.45"/>
    <row r="40" spans="1:21" customFormat="1" ht="14.25" x14ac:dyDescent="0.45"/>
    <row r="41" spans="1:21" customFormat="1" x14ac:dyDescent="0.55000000000000004">
      <c r="O41" s="11"/>
      <c r="P41" s="11"/>
      <c r="Q41" s="11"/>
      <c r="R41" s="11"/>
      <c r="S41" s="11"/>
      <c r="T41" s="11"/>
      <c r="U41" s="11"/>
    </row>
    <row r="42" spans="1:21" customFormat="1" x14ac:dyDescent="0.55000000000000004">
      <c r="O42" s="79" t="s">
        <v>72</v>
      </c>
      <c r="P42" s="49"/>
      <c r="Q42" s="49"/>
      <c r="R42" s="49"/>
      <c r="S42" s="49"/>
      <c r="T42" s="49"/>
      <c r="U42" s="11"/>
    </row>
    <row r="43" spans="1:21" customFormat="1" ht="17.25" x14ac:dyDescent="0.6">
      <c r="O43" s="54"/>
      <c r="P43" s="54"/>
      <c r="Q43" s="54"/>
      <c r="R43" s="54"/>
      <c r="S43" s="54"/>
      <c r="T43" s="54"/>
      <c r="U43" s="11"/>
    </row>
    <row r="44" spans="1:21" customFormat="1" x14ac:dyDescent="0.55000000000000004">
      <c r="O44" s="49"/>
      <c r="P44" s="80"/>
      <c r="Q44" s="49"/>
      <c r="R44" s="49"/>
      <c r="S44" s="49"/>
      <c r="T44" s="49"/>
      <c r="U44" s="11"/>
    </row>
    <row r="45" spans="1:21" customFormat="1" x14ac:dyDescent="0.55000000000000004">
      <c r="O45" s="49"/>
      <c r="P45" s="49" t="s">
        <v>64</v>
      </c>
      <c r="Q45" s="49"/>
      <c r="R45" s="49"/>
      <c r="S45" s="49"/>
      <c r="T45" s="49"/>
      <c r="U45" s="11"/>
    </row>
    <row r="46" spans="1:21" customFormat="1" x14ac:dyDescent="0.55000000000000004">
      <c r="O46" s="49"/>
      <c r="P46" s="49" t="s">
        <v>65</v>
      </c>
      <c r="Q46" s="49"/>
      <c r="R46" s="49"/>
      <c r="S46" s="49"/>
      <c r="T46" s="49"/>
      <c r="U46" s="11"/>
    </row>
    <row r="47" spans="1:21" customFormat="1" ht="20.65" x14ac:dyDescent="0.75">
      <c r="O47" s="50"/>
      <c r="P47" s="49" t="s">
        <v>66</v>
      </c>
      <c r="Q47" s="50"/>
      <c r="R47" s="49"/>
      <c r="S47" s="49"/>
      <c r="T47" s="49"/>
      <c r="U47" s="11"/>
    </row>
    <row r="48" spans="1:21" customFormat="1" x14ac:dyDescent="0.55000000000000004">
      <c r="O48" s="49"/>
      <c r="P48" s="49"/>
      <c r="Q48" s="49"/>
      <c r="R48" s="49"/>
      <c r="S48" s="49"/>
      <c r="T48" s="49"/>
      <c r="U48" s="11"/>
    </row>
    <row r="49" spans="15:21" customFormat="1" x14ac:dyDescent="0.55000000000000004">
      <c r="O49" s="49"/>
      <c r="P49" s="51"/>
      <c r="Q49" s="51" t="s">
        <v>5</v>
      </c>
      <c r="R49" s="51" t="s">
        <v>62</v>
      </c>
      <c r="S49" s="51" t="s">
        <v>10</v>
      </c>
      <c r="T49" s="49"/>
      <c r="U49" s="11"/>
    </row>
    <row r="50" spans="15:21" customFormat="1" x14ac:dyDescent="0.55000000000000004">
      <c r="O50" s="49"/>
      <c r="P50" s="52" t="s">
        <v>59</v>
      </c>
      <c r="Q50" s="49">
        <f>+N130</f>
        <v>0</v>
      </c>
      <c r="R50" s="49">
        <f>+N124</f>
        <v>0</v>
      </c>
      <c r="S50" s="49">
        <f>+N127</f>
        <v>0</v>
      </c>
      <c r="T50" s="49"/>
      <c r="U50" s="11"/>
    </row>
    <row r="51" spans="15:21" customFormat="1" x14ac:dyDescent="0.55000000000000004">
      <c r="O51" s="49"/>
      <c r="P51" s="52" t="s">
        <v>60</v>
      </c>
      <c r="Q51" s="49">
        <f>+N131</f>
        <v>0</v>
      </c>
      <c r="R51" s="49">
        <f>+N125</f>
        <v>0</v>
      </c>
      <c r="S51" s="49">
        <f>+N128</f>
        <v>0</v>
      </c>
      <c r="T51" s="49"/>
      <c r="U51" s="11"/>
    </row>
    <row r="52" spans="15:21" customFormat="1" x14ac:dyDescent="0.55000000000000004">
      <c r="O52" s="49"/>
      <c r="P52" s="52" t="s">
        <v>61</v>
      </c>
      <c r="Q52" s="49">
        <f>+N132</f>
        <v>1</v>
      </c>
      <c r="R52" s="49">
        <f>+N126</f>
        <v>0</v>
      </c>
      <c r="S52" s="49">
        <f>+N129</f>
        <v>0</v>
      </c>
      <c r="T52" s="49"/>
      <c r="U52" s="11"/>
    </row>
    <row r="53" spans="15:21" customFormat="1" x14ac:dyDescent="0.55000000000000004">
      <c r="O53" s="49"/>
      <c r="P53" s="49"/>
      <c r="Q53" s="49"/>
      <c r="R53" s="49"/>
      <c r="S53" s="49"/>
      <c r="T53" s="49"/>
      <c r="U53" s="11"/>
    </row>
    <row r="54" spans="15:21" customFormat="1" x14ac:dyDescent="0.55000000000000004">
      <c r="O54" s="49"/>
      <c r="P54" s="51"/>
      <c r="Q54" s="51" t="s">
        <v>5</v>
      </c>
      <c r="R54" s="51" t="s">
        <v>62</v>
      </c>
      <c r="S54" s="51" t="s">
        <v>10</v>
      </c>
      <c r="T54" s="49"/>
      <c r="U54" s="11"/>
    </row>
    <row r="55" spans="15:21" customFormat="1" x14ac:dyDescent="0.55000000000000004">
      <c r="O55" s="49"/>
      <c r="P55" s="52" t="s">
        <v>59</v>
      </c>
      <c r="Q55" s="53">
        <f t="shared" ref="Q55:S57" si="3">IFERROR(Q50/SUM($Q50:$S50),0)</f>
        <v>0</v>
      </c>
      <c r="R55" s="53">
        <f t="shared" si="3"/>
        <v>0</v>
      </c>
      <c r="S55" s="53">
        <f t="shared" si="3"/>
        <v>0</v>
      </c>
      <c r="T55" s="49"/>
      <c r="U55" s="11"/>
    </row>
    <row r="56" spans="15:21" customFormat="1" ht="17.25" x14ac:dyDescent="0.6">
      <c r="O56" s="54"/>
      <c r="P56" s="52" t="s">
        <v>60</v>
      </c>
      <c r="Q56" s="53">
        <f t="shared" si="3"/>
        <v>0</v>
      </c>
      <c r="R56" s="53">
        <f t="shared" si="3"/>
        <v>0</v>
      </c>
      <c r="S56" s="53">
        <f t="shared" si="3"/>
        <v>0</v>
      </c>
      <c r="T56" s="54"/>
      <c r="U56" s="11"/>
    </row>
    <row r="57" spans="15:21" customFormat="1" x14ac:dyDescent="0.55000000000000004">
      <c r="O57" s="49"/>
      <c r="P57" s="52" t="s">
        <v>61</v>
      </c>
      <c r="Q57" s="53">
        <f t="shared" si="3"/>
        <v>1</v>
      </c>
      <c r="R57" s="53">
        <f t="shared" si="3"/>
        <v>0</v>
      </c>
      <c r="S57" s="53">
        <f t="shared" si="3"/>
        <v>0</v>
      </c>
      <c r="T57" s="49"/>
      <c r="U57" s="11"/>
    </row>
    <row r="58" spans="15:21" customFormat="1" x14ac:dyDescent="0.55000000000000004">
      <c r="O58" s="49"/>
      <c r="P58" s="49"/>
      <c r="Q58" s="49"/>
      <c r="R58" s="49"/>
      <c r="S58" s="49"/>
      <c r="T58" s="49"/>
      <c r="U58" s="11"/>
    </row>
    <row r="59" spans="15:21" customFormat="1" x14ac:dyDescent="0.55000000000000004">
      <c r="O59" s="49"/>
      <c r="P59" s="49"/>
      <c r="Q59" s="49"/>
      <c r="R59" s="49"/>
      <c r="S59" s="49"/>
      <c r="T59" s="49"/>
      <c r="U59" s="11"/>
    </row>
    <row r="60" spans="15:21" customFormat="1" x14ac:dyDescent="0.55000000000000004">
      <c r="O60" s="49"/>
      <c r="P60" s="49"/>
      <c r="Q60" s="49"/>
      <c r="R60" s="49"/>
      <c r="S60" s="49"/>
      <c r="T60" s="49"/>
      <c r="U60" s="11"/>
    </row>
    <row r="61" spans="15:21" customFormat="1" x14ac:dyDescent="0.55000000000000004">
      <c r="O61" s="11"/>
      <c r="P61" s="11"/>
      <c r="Q61" s="11"/>
      <c r="R61" s="11"/>
      <c r="S61" s="11"/>
      <c r="T61" s="11"/>
      <c r="U61" s="11"/>
    </row>
    <row r="62" spans="15:21" customFormat="1" x14ac:dyDescent="0.55000000000000004">
      <c r="O62" s="11"/>
      <c r="P62" s="11"/>
      <c r="Q62" s="11"/>
      <c r="R62" s="11"/>
      <c r="S62" s="11"/>
      <c r="T62" s="11"/>
      <c r="U62" s="11"/>
    </row>
    <row r="63" spans="15:21" customFormat="1" hidden="1" x14ac:dyDescent="0.55000000000000004">
      <c r="O63" s="11"/>
      <c r="P63" s="11"/>
      <c r="Q63" s="11"/>
      <c r="R63" s="11"/>
      <c r="S63" s="11"/>
      <c r="T63" s="11"/>
      <c r="U63" s="11"/>
    </row>
    <row r="64" spans="15:21" customFormat="1" ht="14.25" hidden="1" x14ac:dyDescent="0.45"/>
    <row r="65" customFormat="1" ht="14.25" hidden="1" x14ac:dyDescent="0.45"/>
    <row r="66" customFormat="1" ht="14.25" hidden="1" x14ac:dyDescent="0.45"/>
    <row r="67" customFormat="1" ht="14.25" hidden="1" x14ac:dyDescent="0.45"/>
    <row r="68" customFormat="1" ht="14.25" hidden="1" x14ac:dyDescent="0.45"/>
    <row r="69" customFormat="1" ht="14.25" hidden="1" x14ac:dyDescent="0.45"/>
    <row r="70" customFormat="1" ht="14.25" hidden="1" x14ac:dyDescent="0.45"/>
    <row r="71" customFormat="1" ht="14.25" hidden="1" x14ac:dyDescent="0.45"/>
    <row r="72" customFormat="1" ht="14.25" hidden="1" x14ac:dyDescent="0.45"/>
    <row r="73" customFormat="1" ht="14.25" hidden="1" x14ac:dyDescent="0.45"/>
    <row r="74" customFormat="1" ht="14.25" hidden="1" x14ac:dyDescent="0.45"/>
    <row r="75" customFormat="1" ht="14.25" hidden="1" x14ac:dyDescent="0.45"/>
    <row r="76" customFormat="1" ht="14.25" hidden="1" x14ac:dyDescent="0.45"/>
    <row r="77" customFormat="1" ht="14.25" hidden="1" x14ac:dyDescent="0.45"/>
    <row r="78" customFormat="1" ht="14.25" hidden="1" x14ac:dyDescent="0.45"/>
    <row r="79" customFormat="1" ht="14.25" hidden="1" x14ac:dyDescent="0.45"/>
    <row r="80" customFormat="1" ht="14.25" hidden="1" x14ac:dyDescent="0.45"/>
    <row r="81" customFormat="1" ht="14.25" hidden="1" x14ac:dyDescent="0.45"/>
    <row r="82" customFormat="1" ht="14.25" hidden="1" x14ac:dyDescent="0.45"/>
    <row r="83" customFormat="1" ht="14.25" hidden="1" x14ac:dyDescent="0.45"/>
    <row r="84" customFormat="1" ht="14.25" hidden="1" x14ac:dyDescent="0.45"/>
    <row r="85" customFormat="1" ht="14.25" hidden="1" x14ac:dyDescent="0.45"/>
    <row r="86" customFormat="1" ht="14.25" hidden="1" x14ac:dyDescent="0.45"/>
    <row r="87" customFormat="1" ht="14.25" hidden="1" x14ac:dyDescent="0.45"/>
    <row r="88" customFormat="1" ht="14.25" hidden="1" x14ac:dyDescent="0.45"/>
    <row r="89" customFormat="1" ht="14.25" hidden="1" x14ac:dyDescent="0.45"/>
    <row r="90" customFormat="1" ht="14.25" hidden="1" x14ac:dyDescent="0.45"/>
    <row r="91" customFormat="1" ht="14.25" hidden="1" x14ac:dyDescent="0.45"/>
    <row r="92" customFormat="1" ht="14.25" hidden="1" x14ac:dyDescent="0.45"/>
    <row r="93" customFormat="1" ht="14.25" hidden="1" x14ac:dyDescent="0.45"/>
    <row r="94" customFormat="1" ht="14.25" hidden="1" x14ac:dyDescent="0.45"/>
    <row r="95" customFormat="1" ht="14.25" hidden="1" x14ac:dyDescent="0.45"/>
    <row r="96" customFormat="1" ht="14.25" hidden="1" x14ac:dyDescent="0.45"/>
    <row r="97" customFormat="1" ht="14.25" hidden="1" x14ac:dyDescent="0.45"/>
    <row r="98" customFormat="1" ht="14.25" hidden="1" x14ac:dyDescent="0.45"/>
    <row r="99" customFormat="1" ht="14.25" hidden="1" x14ac:dyDescent="0.45"/>
    <row r="100" customFormat="1" ht="14.25" hidden="1" x14ac:dyDescent="0.45"/>
    <row r="101" customFormat="1" ht="14.25" hidden="1" x14ac:dyDescent="0.45"/>
    <row r="102" customFormat="1" ht="14.25" hidden="1" x14ac:dyDescent="0.45"/>
    <row r="103" customFormat="1" ht="14.25" hidden="1" x14ac:dyDescent="0.45"/>
    <row r="104" customFormat="1" ht="14.25" hidden="1" x14ac:dyDescent="0.45"/>
    <row r="105" customFormat="1" ht="14.25" hidden="1" x14ac:dyDescent="0.45"/>
    <row r="106" customFormat="1" ht="14.25" hidden="1" x14ac:dyDescent="0.45"/>
    <row r="107" customFormat="1" ht="14.25" hidden="1" x14ac:dyDescent="0.45"/>
    <row r="108" customFormat="1" ht="14.25" hidden="1" x14ac:dyDescent="0.45"/>
    <row r="109" customFormat="1" ht="14.25" hidden="1" x14ac:dyDescent="0.45"/>
    <row r="110" customFormat="1" ht="14.25" hidden="1" x14ac:dyDescent="0.45"/>
    <row r="111" customFormat="1" ht="14.25" hidden="1" x14ac:dyDescent="0.45"/>
    <row r="112" customFormat="1" ht="14.25" hidden="1" x14ac:dyDescent="0.45"/>
    <row r="113" spans="11:14" customFormat="1" ht="14.25" hidden="1" x14ac:dyDescent="0.45"/>
    <row r="114" spans="11:14" customFormat="1" ht="14.25" hidden="1" x14ac:dyDescent="0.45"/>
    <row r="115" spans="11:14" customFormat="1" ht="14.25" hidden="1" x14ac:dyDescent="0.45"/>
    <row r="116" spans="11:14" customFormat="1" ht="14.25" hidden="1" x14ac:dyDescent="0.45"/>
    <row r="117" spans="11:14" customFormat="1" ht="14.25" hidden="1" x14ac:dyDescent="0.45"/>
    <row r="118" spans="11:14" customFormat="1" ht="14.25" hidden="1" x14ac:dyDescent="0.45"/>
    <row r="119" spans="11:14" customFormat="1" ht="14.25" hidden="1" x14ac:dyDescent="0.45"/>
    <row r="120" spans="11:14" customFormat="1" ht="14.25" hidden="1" x14ac:dyDescent="0.45"/>
    <row r="121" spans="11:14" x14ac:dyDescent="0.55000000000000004"/>
    <row r="122" spans="11:14" x14ac:dyDescent="0.55000000000000004"/>
    <row r="123" spans="11:14" x14ac:dyDescent="0.55000000000000004"/>
    <row r="124" spans="11:14" hidden="1" x14ac:dyDescent="0.55000000000000004">
      <c r="K124" s="77">
        <v>1</v>
      </c>
      <c r="L124" s="77">
        <f>COUNTIF($C$7:$C$120,$K124)</f>
        <v>9</v>
      </c>
      <c r="M124" s="77" t="s">
        <v>47</v>
      </c>
      <c r="N124" s="77">
        <f t="shared" ref="N124:N132" si="4">COUNTIF($N$7:$N$120,$M124)</f>
        <v>0</v>
      </c>
    </row>
    <row r="125" spans="11:14" hidden="1" x14ac:dyDescent="0.55000000000000004">
      <c r="K125" s="77">
        <v>2</v>
      </c>
      <c r="L125" s="77">
        <f>COUNTIF($C$7:$C$120,$K125)</f>
        <v>0</v>
      </c>
      <c r="M125" s="77" t="s">
        <v>48</v>
      </c>
      <c r="N125" s="77">
        <f t="shared" si="4"/>
        <v>0</v>
      </c>
    </row>
    <row r="126" spans="11:14" hidden="1" x14ac:dyDescent="0.55000000000000004">
      <c r="K126" s="77">
        <v>3</v>
      </c>
      <c r="L126" s="77">
        <f>COUNTIF($C$7:$C$120,$K126)</f>
        <v>13</v>
      </c>
      <c r="M126" s="77" t="s">
        <v>49</v>
      </c>
      <c r="N126" s="77">
        <f t="shared" si="4"/>
        <v>0</v>
      </c>
    </row>
    <row r="127" spans="11:14" hidden="1" x14ac:dyDescent="0.55000000000000004">
      <c r="K127" s="77">
        <f>K124</f>
        <v>1</v>
      </c>
      <c r="L127" s="77">
        <f t="shared" ref="L127:L135" si="5">L124</f>
        <v>9</v>
      </c>
      <c r="M127" s="77" t="s">
        <v>50</v>
      </c>
      <c r="N127" s="77">
        <f t="shared" si="4"/>
        <v>0</v>
      </c>
    </row>
    <row r="128" spans="11:14" hidden="1" x14ac:dyDescent="0.55000000000000004">
      <c r="K128" s="77">
        <f t="shared" ref="K128" si="6">K125</f>
        <v>2</v>
      </c>
      <c r="L128" s="77">
        <f>L125</f>
        <v>0</v>
      </c>
      <c r="M128" s="77" t="s">
        <v>51</v>
      </c>
      <c r="N128" s="77">
        <f t="shared" si="4"/>
        <v>0</v>
      </c>
    </row>
    <row r="129" spans="11:14" hidden="1" x14ac:dyDescent="0.55000000000000004">
      <c r="K129" s="77">
        <f t="shared" ref="K129" si="7">K126</f>
        <v>3</v>
      </c>
      <c r="L129" s="77">
        <f t="shared" si="5"/>
        <v>13</v>
      </c>
      <c r="M129" s="77" t="s">
        <v>52</v>
      </c>
      <c r="N129" s="77">
        <f t="shared" si="4"/>
        <v>0</v>
      </c>
    </row>
    <row r="130" spans="11:14" hidden="1" x14ac:dyDescent="0.55000000000000004">
      <c r="K130" s="77">
        <f t="shared" ref="K130" si="8">K127</f>
        <v>1</v>
      </c>
      <c r="L130" s="77">
        <f t="shared" si="5"/>
        <v>9</v>
      </c>
      <c r="M130" s="77" t="s">
        <v>53</v>
      </c>
      <c r="N130" s="77">
        <f t="shared" si="4"/>
        <v>0</v>
      </c>
    </row>
    <row r="131" spans="11:14" hidden="1" x14ac:dyDescent="0.55000000000000004">
      <c r="K131" s="77">
        <f t="shared" ref="K131" si="9">K128</f>
        <v>2</v>
      </c>
      <c r="L131" s="77">
        <f t="shared" si="5"/>
        <v>0</v>
      </c>
      <c r="M131" s="77" t="s">
        <v>54</v>
      </c>
      <c r="N131" s="77">
        <f t="shared" si="4"/>
        <v>0</v>
      </c>
    </row>
    <row r="132" spans="11:14" hidden="1" x14ac:dyDescent="0.55000000000000004">
      <c r="K132" s="77">
        <f t="shared" ref="K132" si="10">K129</f>
        <v>3</v>
      </c>
      <c r="L132" s="77">
        <f t="shared" si="5"/>
        <v>13</v>
      </c>
      <c r="M132" s="77" t="s">
        <v>55</v>
      </c>
      <c r="N132" s="77">
        <f t="shared" si="4"/>
        <v>1</v>
      </c>
    </row>
    <row r="133" spans="11:14" hidden="1" x14ac:dyDescent="0.55000000000000004">
      <c r="K133" s="77">
        <f t="shared" ref="K133" si="11">K130</f>
        <v>1</v>
      </c>
      <c r="L133" s="77">
        <f t="shared" si="5"/>
        <v>9</v>
      </c>
      <c r="M133" s="77" t="s">
        <v>56</v>
      </c>
      <c r="N133" s="77">
        <f>+N124+N127+N130</f>
        <v>0</v>
      </c>
    </row>
    <row r="134" spans="11:14" hidden="1" x14ac:dyDescent="0.55000000000000004">
      <c r="K134" s="77">
        <f t="shared" ref="K134" si="12">K131</f>
        <v>2</v>
      </c>
      <c r="L134" s="77">
        <f t="shared" si="5"/>
        <v>0</v>
      </c>
      <c r="M134" s="77" t="s">
        <v>57</v>
      </c>
      <c r="N134" s="77">
        <f>+N125+N128+N131</f>
        <v>0</v>
      </c>
    </row>
    <row r="135" spans="11:14" hidden="1" x14ac:dyDescent="0.55000000000000004">
      <c r="K135" s="77">
        <f t="shared" ref="K135" si="13">K132</f>
        <v>3</v>
      </c>
      <c r="L135" s="77">
        <f t="shared" si="5"/>
        <v>13</v>
      </c>
      <c r="M135" s="77" t="s">
        <v>58</v>
      </c>
      <c r="N135" s="77">
        <f>+N126+N129+N132</f>
        <v>1</v>
      </c>
    </row>
    <row r="136" spans="11:14" x14ac:dyDescent="0.55000000000000004"/>
    <row r="137" spans="11:14" x14ac:dyDescent="0.55000000000000004"/>
    <row r="138" spans="11:14" x14ac:dyDescent="0.55000000000000004"/>
    <row r="139" spans="11:14" hidden="1" x14ac:dyDescent="0.55000000000000004">
      <c r="K139" s="77" t="s">
        <v>1</v>
      </c>
    </row>
    <row r="140" spans="11:14" hidden="1" x14ac:dyDescent="0.55000000000000004">
      <c r="K140" s="77" t="s">
        <v>11</v>
      </c>
    </row>
    <row r="141" spans="11:14" hidden="1" x14ac:dyDescent="0.55000000000000004">
      <c r="K141" s="77" t="s">
        <v>12</v>
      </c>
    </row>
    <row r="142" spans="11:14" x14ac:dyDescent="0.55000000000000004"/>
    <row r="143" spans="11:14" x14ac:dyDescent="0.55000000000000004"/>
    <row r="144" spans="11:14" x14ac:dyDescent="0.55000000000000004"/>
    <row r="145" x14ac:dyDescent="0.55000000000000004"/>
    <row r="146" x14ac:dyDescent="0.55000000000000004"/>
    <row r="147" x14ac:dyDescent="0.55000000000000004"/>
    <row r="148" x14ac:dyDescent="0.55000000000000004"/>
    <row r="149" x14ac:dyDescent="0.55000000000000004"/>
    <row r="150" x14ac:dyDescent="0.55000000000000004"/>
    <row r="151" x14ac:dyDescent="0.55000000000000004"/>
    <row r="152" x14ac:dyDescent="0.55000000000000004"/>
    <row r="153" x14ac:dyDescent="0.55000000000000004"/>
    <row r="154" x14ac:dyDescent="0.55000000000000004"/>
    <row r="155" x14ac:dyDescent="0.55000000000000004"/>
    <row r="156" x14ac:dyDescent="0.55000000000000004"/>
    <row r="157" x14ac:dyDescent="0.55000000000000004"/>
    <row r="158" x14ac:dyDescent="0.55000000000000004"/>
    <row r="159" x14ac:dyDescent="0.55000000000000004"/>
    <row r="160" x14ac:dyDescent="0.55000000000000004"/>
    <row r="161" x14ac:dyDescent="0.55000000000000004"/>
    <row r="162" x14ac:dyDescent="0.55000000000000004"/>
    <row r="163" x14ac:dyDescent="0.55000000000000004"/>
    <row r="164" x14ac:dyDescent="0.55000000000000004"/>
    <row r="165" x14ac:dyDescent="0.55000000000000004"/>
    <row r="166" x14ac:dyDescent="0.55000000000000004"/>
    <row r="167" x14ac:dyDescent="0.55000000000000004"/>
    <row r="168" x14ac:dyDescent="0.55000000000000004"/>
    <row r="169" x14ac:dyDescent="0.55000000000000004"/>
    <row r="170" x14ac:dyDescent="0.55000000000000004"/>
    <row r="171" x14ac:dyDescent="0.55000000000000004"/>
    <row r="172" x14ac:dyDescent="0.55000000000000004"/>
    <row r="173" x14ac:dyDescent="0.55000000000000004"/>
    <row r="174" x14ac:dyDescent="0.55000000000000004"/>
    <row r="175" x14ac:dyDescent="0.55000000000000004"/>
    <row r="176" x14ac:dyDescent="0.55000000000000004"/>
    <row r="177" x14ac:dyDescent="0.55000000000000004"/>
    <row r="178" x14ac:dyDescent="0.55000000000000004"/>
    <row r="179" x14ac:dyDescent="0.55000000000000004"/>
    <row r="180" x14ac:dyDescent="0.55000000000000004"/>
    <row r="181" x14ac:dyDescent="0.55000000000000004"/>
    <row r="182" x14ac:dyDescent="0.55000000000000004"/>
    <row r="183" x14ac:dyDescent="0.55000000000000004"/>
    <row r="184" x14ac:dyDescent="0.55000000000000004"/>
    <row r="185" x14ac:dyDescent="0.55000000000000004"/>
    <row r="186" x14ac:dyDescent="0.55000000000000004"/>
    <row r="187" x14ac:dyDescent="0.55000000000000004"/>
    <row r="188" x14ac:dyDescent="0.55000000000000004"/>
    <row r="189" x14ac:dyDescent="0.55000000000000004"/>
    <row r="190" x14ac:dyDescent="0.55000000000000004"/>
    <row r="191" x14ac:dyDescent="0.55000000000000004"/>
    <row r="192" x14ac:dyDescent="0.55000000000000004"/>
    <row r="193" x14ac:dyDescent="0.55000000000000004"/>
    <row r="194" x14ac:dyDescent="0.55000000000000004"/>
    <row r="195" x14ac:dyDescent="0.55000000000000004"/>
    <row r="196" x14ac:dyDescent="0.55000000000000004"/>
    <row r="197" x14ac:dyDescent="0.55000000000000004"/>
    <row r="198" x14ac:dyDescent="0.55000000000000004"/>
    <row r="199" x14ac:dyDescent="0.55000000000000004"/>
    <row r="200" x14ac:dyDescent="0.55000000000000004"/>
    <row r="201" x14ac:dyDescent="0.55000000000000004"/>
    <row r="202" x14ac:dyDescent="0.55000000000000004"/>
    <row r="203" x14ac:dyDescent="0.55000000000000004"/>
    <row r="204" x14ac:dyDescent="0.55000000000000004"/>
    <row r="205" x14ac:dyDescent="0.55000000000000004"/>
    <row r="206" x14ac:dyDescent="0.55000000000000004"/>
    <row r="207" x14ac:dyDescent="0.55000000000000004"/>
    <row r="208" x14ac:dyDescent="0.55000000000000004"/>
    <row r="209" x14ac:dyDescent="0.55000000000000004"/>
    <row r="210" x14ac:dyDescent="0.55000000000000004"/>
    <row r="211" x14ac:dyDescent="0.55000000000000004"/>
    <row r="212" x14ac:dyDescent="0.55000000000000004"/>
    <row r="213" x14ac:dyDescent="0.55000000000000004"/>
    <row r="214" x14ac:dyDescent="0.55000000000000004"/>
    <row r="215" x14ac:dyDescent="0.55000000000000004"/>
    <row r="216" x14ac:dyDescent="0.55000000000000004"/>
    <row r="217" x14ac:dyDescent="0.55000000000000004"/>
    <row r="218" x14ac:dyDescent="0.55000000000000004"/>
    <row r="219" x14ac:dyDescent="0.55000000000000004"/>
    <row r="220" x14ac:dyDescent="0.55000000000000004"/>
    <row r="221" x14ac:dyDescent="0.55000000000000004"/>
    <row r="222" x14ac:dyDescent="0.55000000000000004"/>
    <row r="223" x14ac:dyDescent="0.55000000000000004"/>
    <row r="224" x14ac:dyDescent="0.55000000000000004"/>
    <row r="225" x14ac:dyDescent="0.55000000000000004"/>
    <row r="226" x14ac:dyDescent="0.55000000000000004"/>
    <row r="227" x14ac:dyDescent="0.55000000000000004"/>
    <row r="228" x14ac:dyDescent="0.55000000000000004"/>
    <row r="229" x14ac:dyDescent="0.55000000000000004"/>
    <row r="230" x14ac:dyDescent="0.55000000000000004"/>
    <row r="231" x14ac:dyDescent="0.55000000000000004"/>
    <row r="232" x14ac:dyDescent="0.55000000000000004"/>
    <row r="233" x14ac:dyDescent="0.55000000000000004"/>
    <row r="234" x14ac:dyDescent="0.55000000000000004"/>
    <row r="235" x14ac:dyDescent="0.55000000000000004"/>
    <row r="236" x14ac:dyDescent="0.55000000000000004"/>
    <row r="237" x14ac:dyDescent="0.55000000000000004"/>
    <row r="238" x14ac:dyDescent="0.55000000000000004"/>
    <row r="239" x14ac:dyDescent="0.55000000000000004"/>
    <row r="240" x14ac:dyDescent="0.55000000000000004"/>
    <row r="241" x14ac:dyDescent="0.55000000000000004"/>
    <row r="242" x14ac:dyDescent="0.55000000000000004"/>
    <row r="243" x14ac:dyDescent="0.55000000000000004"/>
    <row r="244" x14ac:dyDescent="0.55000000000000004"/>
    <row r="245" x14ac:dyDescent="0.55000000000000004"/>
    <row r="246" x14ac:dyDescent="0.55000000000000004"/>
    <row r="247" x14ac:dyDescent="0.55000000000000004"/>
    <row r="248" x14ac:dyDescent="0.55000000000000004"/>
    <row r="249" x14ac:dyDescent="0.55000000000000004"/>
    <row r="250" x14ac:dyDescent="0.55000000000000004"/>
    <row r="251" x14ac:dyDescent="0.55000000000000004"/>
    <row r="252" x14ac:dyDescent="0.55000000000000004"/>
    <row r="253" x14ac:dyDescent="0.55000000000000004"/>
    <row r="254" x14ac:dyDescent="0.55000000000000004"/>
    <row r="255" x14ac:dyDescent="0.55000000000000004"/>
    <row r="256" x14ac:dyDescent="0.55000000000000004"/>
    <row r="257" x14ac:dyDescent="0.55000000000000004"/>
    <row r="258" x14ac:dyDescent="0.55000000000000004"/>
    <row r="259" x14ac:dyDescent="0.55000000000000004"/>
    <row r="260" x14ac:dyDescent="0.55000000000000004"/>
    <row r="261" x14ac:dyDescent="0.55000000000000004"/>
    <row r="262" x14ac:dyDescent="0.55000000000000004"/>
    <row r="263" x14ac:dyDescent="0.55000000000000004"/>
    <row r="264" x14ac:dyDescent="0.55000000000000004"/>
    <row r="265" x14ac:dyDescent="0.55000000000000004"/>
    <row r="266" x14ac:dyDescent="0.55000000000000004"/>
    <row r="267" x14ac:dyDescent="0.55000000000000004"/>
    <row r="268" x14ac:dyDescent="0.55000000000000004"/>
    <row r="269" x14ac:dyDescent="0.55000000000000004"/>
    <row r="270" x14ac:dyDescent="0.55000000000000004"/>
    <row r="271" x14ac:dyDescent="0.55000000000000004"/>
    <row r="272" x14ac:dyDescent="0.55000000000000004"/>
    <row r="273" x14ac:dyDescent="0.55000000000000004"/>
    <row r="274" x14ac:dyDescent="0.55000000000000004"/>
    <row r="275" x14ac:dyDescent="0.55000000000000004"/>
    <row r="276" x14ac:dyDescent="0.55000000000000004"/>
    <row r="277" x14ac:dyDescent="0.55000000000000004"/>
    <row r="278" x14ac:dyDescent="0.55000000000000004"/>
    <row r="279" x14ac:dyDescent="0.55000000000000004"/>
    <row r="280" x14ac:dyDescent="0.55000000000000004"/>
    <row r="281" x14ac:dyDescent="0.55000000000000004"/>
    <row r="282" x14ac:dyDescent="0.55000000000000004"/>
    <row r="283" x14ac:dyDescent="0.55000000000000004"/>
    <row r="284" x14ac:dyDescent="0.55000000000000004"/>
    <row r="285" x14ac:dyDescent="0.55000000000000004"/>
    <row r="286" x14ac:dyDescent="0.55000000000000004"/>
    <row r="287" x14ac:dyDescent="0.55000000000000004"/>
    <row r="288" x14ac:dyDescent="0.55000000000000004"/>
    <row r="289" x14ac:dyDescent="0.55000000000000004"/>
    <row r="290" x14ac:dyDescent="0.55000000000000004"/>
    <row r="291" x14ac:dyDescent="0.55000000000000004"/>
    <row r="292" x14ac:dyDescent="0.55000000000000004"/>
    <row r="293" x14ac:dyDescent="0.55000000000000004"/>
    <row r="294" x14ac:dyDescent="0.55000000000000004"/>
    <row r="295" x14ac:dyDescent="0.55000000000000004"/>
    <row r="296" x14ac:dyDescent="0.55000000000000004"/>
    <row r="297" x14ac:dyDescent="0.55000000000000004"/>
    <row r="299" x14ac:dyDescent="0.55000000000000004"/>
    <row r="300" x14ac:dyDescent="0.55000000000000004"/>
    <row r="301" x14ac:dyDescent="0.55000000000000004"/>
    <row r="302" x14ac:dyDescent="0.55000000000000004"/>
    <row r="303" x14ac:dyDescent="0.55000000000000004"/>
    <row r="304" x14ac:dyDescent="0.55000000000000004"/>
    <row r="305" x14ac:dyDescent="0.55000000000000004"/>
    <row r="306" x14ac:dyDescent="0.55000000000000004"/>
    <row r="307" x14ac:dyDescent="0.55000000000000004"/>
    <row r="308" x14ac:dyDescent="0.55000000000000004"/>
    <row r="309" x14ac:dyDescent="0.55000000000000004"/>
    <row r="310" x14ac:dyDescent="0.55000000000000004"/>
    <row r="311" x14ac:dyDescent="0.55000000000000004"/>
    <row r="312" x14ac:dyDescent="0.55000000000000004"/>
    <row r="313" x14ac:dyDescent="0.55000000000000004"/>
    <row r="315" x14ac:dyDescent="0.55000000000000004"/>
    <row r="316" x14ac:dyDescent="0.55000000000000004"/>
    <row r="317" x14ac:dyDescent="0.55000000000000004"/>
    <row r="318" x14ac:dyDescent="0.55000000000000004"/>
    <row r="319" x14ac:dyDescent="0.55000000000000004"/>
    <row r="320" x14ac:dyDescent="0.55000000000000004"/>
    <row r="321" x14ac:dyDescent="0.55000000000000004"/>
    <row r="322" x14ac:dyDescent="0.55000000000000004"/>
    <row r="323" x14ac:dyDescent="0.55000000000000004"/>
    <row r="324" x14ac:dyDescent="0.55000000000000004"/>
    <row r="325" x14ac:dyDescent="0.55000000000000004"/>
    <row r="326" x14ac:dyDescent="0.55000000000000004"/>
    <row r="327" x14ac:dyDescent="0.55000000000000004"/>
    <row r="328" x14ac:dyDescent="0.55000000000000004"/>
    <row r="329" x14ac:dyDescent="0.55000000000000004"/>
  </sheetData>
  <sheetProtection sheet="1" objects="1" scenarios="1"/>
  <autoFilter ref="A6:WVQ120" xr:uid="{1290FF67-BE29-48DE-B946-454CA4D5E1B0}"/>
  <mergeCells count="4">
    <mergeCell ref="C4:E4"/>
    <mergeCell ref="C5:E5"/>
    <mergeCell ref="C6:E6"/>
    <mergeCell ref="C3:E3"/>
  </mergeCells>
  <phoneticPr fontId="3" type="noConversion"/>
  <conditionalFormatting sqref="G7">
    <cfRule type="iconSet" priority="20">
      <iconSet>
        <cfvo type="percent" val="0"/>
        <cfvo type="num" val="0.5"/>
        <cfvo type="num" val="1"/>
      </iconSet>
    </cfRule>
  </conditionalFormatting>
  <conditionalFormatting sqref="G13">
    <cfRule type="iconSet" priority="10">
      <iconSet>
        <cfvo type="percent" val="0"/>
        <cfvo type="num" val="0.5"/>
        <cfvo type="num" val="1"/>
      </iconSet>
    </cfRule>
  </conditionalFormatting>
  <dataValidations count="3">
    <dataValidation type="list" allowBlank="1" showInputMessage="1" showErrorMessage="1" sqref="G65332:G65377 JA65332:JA65377 SW65332:SW65377 ACS65332:ACS65377 AMO65332:AMO65377 AWK65332:AWK65377 BGG65332:BGG65377 BQC65332:BQC65377 BZY65332:BZY65377 CJU65332:CJU65377 CTQ65332:CTQ65377 DDM65332:DDM65377 DNI65332:DNI65377 DXE65332:DXE65377 EHA65332:EHA65377 EQW65332:EQW65377 FAS65332:FAS65377 FKO65332:FKO65377 FUK65332:FUK65377 GEG65332:GEG65377 GOC65332:GOC65377 GXY65332:GXY65377 HHU65332:HHU65377 HRQ65332:HRQ65377 IBM65332:IBM65377 ILI65332:ILI65377 IVE65332:IVE65377 JFA65332:JFA65377 JOW65332:JOW65377 JYS65332:JYS65377 KIO65332:KIO65377 KSK65332:KSK65377 LCG65332:LCG65377 LMC65332:LMC65377 LVY65332:LVY65377 MFU65332:MFU65377 MPQ65332:MPQ65377 MZM65332:MZM65377 NJI65332:NJI65377 NTE65332:NTE65377 ODA65332:ODA65377 OMW65332:OMW65377 OWS65332:OWS65377 PGO65332:PGO65377 PQK65332:PQK65377 QAG65332:QAG65377 QKC65332:QKC65377 QTY65332:QTY65377 RDU65332:RDU65377 RNQ65332:RNQ65377 RXM65332:RXM65377 SHI65332:SHI65377 SRE65332:SRE65377 TBA65332:TBA65377 TKW65332:TKW65377 TUS65332:TUS65377 UEO65332:UEO65377 UOK65332:UOK65377 UYG65332:UYG65377 VIC65332:VIC65377 VRY65332:VRY65377 WBU65332:WBU65377 WLQ65332:WLQ65377 WVM65332:WVM65377 G130868:G130913 JA130868:JA130913 SW130868:SW130913 ACS130868:ACS130913 AMO130868:AMO130913 AWK130868:AWK130913 BGG130868:BGG130913 BQC130868:BQC130913 BZY130868:BZY130913 CJU130868:CJU130913 CTQ130868:CTQ130913 DDM130868:DDM130913 DNI130868:DNI130913 DXE130868:DXE130913 EHA130868:EHA130913 EQW130868:EQW130913 FAS130868:FAS130913 FKO130868:FKO130913 FUK130868:FUK130913 GEG130868:GEG130913 GOC130868:GOC130913 GXY130868:GXY130913 HHU130868:HHU130913 HRQ130868:HRQ130913 IBM130868:IBM130913 ILI130868:ILI130913 IVE130868:IVE130913 JFA130868:JFA130913 JOW130868:JOW130913 JYS130868:JYS130913 KIO130868:KIO130913 KSK130868:KSK130913 LCG130868:LCG130913 LMC130868:LMC130913 LVY130868:LVY130913 MFU130868:MFU130913 MPQ130868:MPQ130913 MZM130868:MZM130913 NJI130868:NJI130913 NTE130868:NTE130913 ODA130868:ODA130913 OMW130868:OMW130913 OWS130868:OWS130913 PGO130868:PGO130913 PQK130868:PQK130913 QAG130868:QAG130913 QKC130868:QKC130913 QTY130868:QTY130913 RDU130868:RDU130913 RNQ130868:RNQ130913 RXM130868:RXM130913 SHI130868:SHI130913 SRE130868:SRE130913 TBA130868:TBA130913 TKW130868:TKW130913 TUS130868:TUS130913 UEO130868:UEO130913 UOK130868:UOK130913 UYG130868:UYG130913 VIC130868:VIC130913 VRY130868:VRY130913 WBU130868:WBU130913 WLQ130868:WLQ130913 WVM130868:WVM130913 G196404:G196449 JA196404:JA196449 SW196404:SW196449 ACS196404:ACS196449 AMO196404:AMO196449 AWK196404:AWK196449 BGG196404:BGG196449 BQC196404:BQC196449 BZY196404:BZY196449 CJU196404:CJU196449 CTQ196404:CTQ196449 DDM196404:DDM196449 DNI196404:DNI196449 DXE196404:DXE196449 EHA196404:EHA196449 EQW196404:EQW196449 FAS196404:FAS196449 FKO196404:FKO196449 FUK196404:FUK196449 GEG196404:GEG196449 GOC196404:GOC196449 GXY196404:GXY196449 HHU196404:HHU196449 HRQ196404:HRQ196449 IBM196404:IBM196449 ILI196404:ILI196449 IVE196404:IVE196449 JFA196404:JFA196449 JOW196404:JOW196449 JYS196404:JYS196449 KIO196404:KIO196449 KSK196404:KSK196449 LCG196404:LCG196449 LMC196404:LMC196449 LVY196404:LVY196449 MFU196404:MFU196449 MPQ196404:MPQ196449 MZM196404:MZM196449 NJI196404:NJI196449 NTE196404:NTE196449 ODA196404:ODA196449 OMW196404:OMW196449 OWS196404:OWS196449 PGO196404:PGO196449 PQK196404:PQK196449 QAG196404:QAG196449 QKC196404:QKC196449 QTY196404:QTY196449 RDU196404:RDU196449 RNQ196404:RNQ196449 RXM196404:RXM196449 SHI196404:SHI196449 SRE196404:SRE196449 TBA196404:TBA196449 TKW196404:TKW196449 TUS196404:TUS196449 UEO196404:UEO196449 UOK196404:UOK196449 UYG196404:UYG196449 VIC196404:VIC196449 VRY196404:VRY196449 WBU196404:WBU196449 WLQ196404:WLQ196449 WVM196404:WVM196449 G261940:G261985 JA261940:JA261985 SW261940:SW261985 ACS261940:ACS261985 AMO261940:AMO261985 AWK261940:AWK261985 BGG261940:BGG261985 BQC261940:BQC261985 BZY261940:BZY261985 CJU261940:CJU261985 CTQ261940:CTQ261985 DDM261940:DDM261985 DNI261940:DNI261985 DXE261940:DXE261985 EHA261940:EHA261985 EQW261940:EQW261985 FAS261940:FAS261985 FKO261940:FKO261985 FUK261940:FUK261985 GEG261940:GEG261985 GOC261940:GOC261985 GXY261940:GXY261985 HHU261940:HHU261985 HRQ261940:HRQ261985 IBM261940:IBM261985 ILI261940:ILI261985 IVE261940:IVE261985 JFA261940:JFA261985 JOW261940:JOW261985 JYS261940:JYS261985 KIO261940:KIO261985 KSK261940:KSK261985 LCG261940:LCG261985 LMC261940:LMC261985 LVY261940:LVY261985 MFU261940:MFU261985 MPQ261940:MPQ261985 MZM261940:MZM261985 NJI261940:NJI261985 NTE261940:NTE261985 ODA261940:ODA261985 OMW261940:OMW261985 OWS261940:OWS261985 PGO261940:PGO261985 PQK261940:PQK261985 QAG261940:QAG261985 QKC261940:QKC261985 QTY261940:QTY261985 RDU261940:RDU261985 RNQ261940:RNQ261985 RXM261940:RXM261985 SHI261940:SHI261985 SRE261940:SRE261985 TBA261940:TBA261985 TKW261940:TKW261985 TUS261940:TUS261985 UEO261940:UEO261985 UOK261940:UOK261985 UYG261940:UYG261985 VIC261940:VIC261985 VRY261940:VRY261985 WBU261940:WBU261985 WLQ261940:WLQ261985 WVM261940:WVM261985 G327476:G327521 JA327476:JA327521 SW327476:SW327521 ACS327476:ACS327521 AMO327476:AMO327521 AWK327476:AWK327521 BGG327476:BGG327521 BQC327476:BQC327521 BZY327476:BZY327521 CJU327476:CJU327521 CTQ327476:CTQ327521 DDM327476:DDM327521 DNI327476:DNI327521 DXE327476:DXE327521 EHA327476:EHA327521 EQW327476:EQW327521 FAS327476:FAS327521 FKO327476:FKO327521 FUK327476:FUK327521 GEG327476:GEG327521 GOC327476:GOC327521 GXY327476:GXY327521 HHU327476:HHU327521 HRQ327476:HRQ327521 IBM327476:IBM327521 ILI327476:ILI327521 IVE327476:IVE327521 JFA327476:JFA327521 JOW327476:JOW327521 JYS327476:JYS327521 KIO327476:KIO327521 KSK327476:KSK327521 LCG327476:LCG327521 LMC327476:LMC327521 LVY327476:LVY327521 MFU327476:MFU327521 MPQ327476:MPQ327521 MZM327476:MZM327521 NJI327476:NJI327521 NTE327476:NTE327521 ODA327476:ODA327521 OMW327476:OMW327521 OWS327476:OWS327521 PGO327476:PGO327521 PQK327476:PQK327521 QAG327476:QAG327521 QKC327476:QKC327521 QTY327476:QTY327521 RDU327476:RDU327521 RNQ327476:RNQ327521 RXM327476:RXM327521 SHI327476:SHI327521 SRE327476:SRE327521 TBA327476:TBA327521 TKW327476:TKW327521 TUS327476:TUS327521 UEO327476:UEO327521 UOK327476:UOK327521 UYG327476:UYG327521 VIC327476:VIC327521 VRY327476:VRY327521 WBU327476:WBU327521 WLQ327476:WLQ327521 WVM327476:WVM327521 G393012:G393057 JA393012:JA393057 SW393012:SW393057 ACS393012:ACS393057 AMO393012:AMO393057 AWK393012:AWK393057 BGG393012:BGG393057 BQC393012:BQC393057 BZY393012:BZY393057 CJU393012:CJU393057 CTQ393012:CTQ393057 DDM393012:DDM393057 DNI393012:DNI393057 DXE393012:DXE393057 EHA393012:EHA393057 EQW393012:EQW393057 FAS393012:FAS393057 FKO393012:FKO393057 FUK393012:FUK393057 GEG393012:GEG393057 GOC393012:GOC393057 GXY393012:GXY393057 HHU393012:HHU393057 HRQ393012:HRQ393057 IBM393012:IBM393057 ILI393012:ILI393057 IVE393012:IVE393057 JFA393012:JFA393057 JOW393012:JOW393057 JYS393012:JYS393057 KIO393012:KIO393057 KSK393012:KSK393057 LCG393012:LCG393057 LMC393012:LMC393057 LVY393012:LVY393057 MFU393012:MFU393057 MPQ393012:MPQ393057 MZM393012:MZM393057 NJI393012:NJI393057 NTE393012:NTE393057 ODA393012:ODA393057 OMW393012:OMW393057 OWS393012:OWS393057 PGO393012:PGO393057 PQK393012:PQK393057 QAG393012:QAG393057 QKC393012:QKC393057 QTY393012:QTY393057 RDU393012:RDU393057 RNQ393012:RNQ393057 RXM393012:RXM393057 SHI393012:SHI393057 SRE393012:SRE393057 TBA393012:TBA393057 TKW393012:TKW393057 TUS393012:TUS393057 UEO393012:UEO393057 UOK393012:UOK393057 UYG393012:UYG393057 VIC393012:VIC393057 VRY393012:VRY393057 WBU393012:WBU393057 WLQ393012:WLQ393057 WVM393012:WVM393057 G458548:G458593 JA458548:JA458593 SW458548:SW458593 ACS458548:ACS458593 AMO458548:AMO458593 AWK458548:AWK458593 BGG458548:BGG458593 BQC458548:BQC458593 BZY458548:BZY458593 CJU458548:CJU458593 CTQ458548:CTQ458593 DDM458548:DDM458593 DNI458548:DNI458593 DXE458548:DXE458593 EHA458548:EHA458593 EQW458548:EQW458593 FAS458548:FAS458593 FKO458548:FKO458593 FUK458548:FUK458593 GEG458548:GEG458593 GOC458548:GOC458593 GXY458548:GXY458593 HHU458548:HHU458593 HRQ458548:HRQ458593 IBM458548:IBM458593 ILI458548:ILI458593 IVE458548:IVE458593 JFA458548:JFA458593 JOW458548:JOW458593 JYS458548:JYS458593 KIO458548:KIO458593 KSK458548:KSK458593 LCG458548:LCG458593 LMC458548:LMC458593 LVY458548:LVY458593 MFU458548:MFU458593 MPQ458548:MPQ458593 MZM458548:MZM458593 NJI458548:NJI458593 NTE458548:NTE458593 ODA458548:ODA458593 OMW458548:OMW458593 OWS458548:OWS458593 PGO458548:PGO458593 PQK458548:PQK458593 QAG458548:QAG458593 QKC458548:QKC458593 QTY458548:QTY458593 RDU458548:RDU458593 RNQ458548:RNQ458593 RXM458548:RXM458593 SHI458548:SHI458593 SRE458548:SRE458593 TBA458548:TBA458593 TKW458548:TKW458593 TUS458548:TUS458593 UEO458548:UEO458593 UOK458548:UOK458593 UYG458548:UYG458593 VIC458548:VIC458593 VRY458548:VRY458593 WBU458548:WBU458593 WLQ458548:WLQ458593 WVM458548:WVM458593 G524084:G524129 JA524084:JA524129 SW524084:SW524129 ACS524084:ACS524129 AMO524084:AMO524129 AWK524084:AWK524129 BGG524084:BGG524129 BQC524084:BQC524129 BZY524084:BZY524129 CJU524084:CJU524129 CTQ524084:CTQ524129 DDM524084:DDM524129 DNI524084:DNI524129 DXE524084:DXE524129 EHA524084:EHA524129 EQW524084:EQW524129 FAS524084:FAS524129 FKO524084:FKO524129 FUK524084:FUK524129 GEG524084:GEG524129 GOC524084:GOC524129 GXY524084:GXY524129 HHU524084:HHU524129 HRQ524084:HRQ524129 IBM524084:IBM524129 ILI524084:ILI524129 IVE524084:IVE524129 JFA524084:JFA524129 JOW524084:JOW524129 JYS524084:JYS524129 KIO524084:KIO524129 KSK524084:KSK524129 LCG524084:LCG524129 LMC524084:LMC524129 LVY524084:LVY524129 MFU524084:MFU524129 MPQ524084:MPQ524129 MZM524084:MZM524129 NJI524084:NJI524129 NTE524084:NTE524129 ODA524084:ODA524129 OMW524084:OMW524129 OWS524084:OWS524129 PGO524084:PGO524129 PQK524084:PQK524129 QAG524084:QAG524129 QKC524084:QKC524129 QTY524084:QTY524129 RDU524084:RDU524129 RNQ524084:RNQ524129 RXM524084:RXM524129 SHI524084:SHI524129 SRE524084:SRE524129 TBA524084:TBA524129 TKW524084:TKW524129 TUS524084:TUS524129 UEO524084:UEO524129 UOK524084:UOK524129 UYG524084:UYG524129 VIC524084:VIC524129 VRY524084:VRY524129 WBU524084:WBU524129 WLQ524084:WLQ524129 WVM524084:WVM524129 G589620:G589665 JA589620:JA589665 SW589620:SW589665 ACS589620:ACS589665 AMO589620:AMO589665 AWK589620:AWK589665 BGG589620:BGG589665 BQC589620:BQC589665 BZY589620:BZY589665 CJU589620:CJU589665 CTQ589620:CTQ589665 DDM589620:DDM589665 DNI589620:DNI589665 DXE589620:DXE589665 EHA589620:EHA589665 EQW589620:EQW589665 FAS589620:FAS589665 FKO589620:FKO589665 FUK589620:FUK589665 GEG589620:GEG589665 GOC589620:GOC589665 GXY589620:GXY589665 HHU589620:HHU589665 HRQ589620:HRQ589665 IBM589620:IBM589665 ILI589620:ILI589665 IVE589620:IVE589665 JFA589620:JFA589665 JOW589620:JOW589665 JYS589620:JYS589665 KIO589620:KIO589665 KSK589620:KSK589665 LCG589620:LCG589665 LMC589620:LMC589665 LVY589620:LVY589665 MFU589620:MFU589665 MPQ589620:MPQ589665 MZM589620:MZM589665 NJI589620:NJI589665 NTE589620:NTE589665 ODA589620:ODA589665 OMW589620:OMW589665 OWS589620:OWS589665 PGO589620:PGO589665 PQK589620:PQK589665 QAG589620:QAG589665 QKC589620:QKC589665 QTY589620:QTY589665 RDU589620:RDU589665 RNQ589620:RNQ589665 RXM589620:RXM589665 SHI589620:SHI589665 SRE589620:SRE589665 TBA589620:TBA589665 TKW589620:TKW589665 TUS589620:TUS589665 UEO589620:UEO589665 UOK589620:UOK589665 UYG589620:UYG589665 VIC589620:VIC589665 VRY589620:VRY589665 WBU589620:WBU589665 WLQ589620:WLQ589665 WVM589620:WVM589665 G655156:G655201 JA655156:JA655201 SW655156:SW655201 ACS655156:ACS655201 AMO655156:AMO655201 AWK655156:AWK655201 BGG655156:BGG655201 BQC655156:BQC655201 BZY655156:BZY655201 CJU655156:CJU655201 CTQ655156:CTQ655201 DDM655156:DDM655201 DNI655156:DNI655201 DXE655156:DXE655201 EHA655156:EHA655201 EQW655156:EQW655201 FAS655156:FAS655201 FKO655156:FKO655201 FUK655156:FUK655201 GEG655156:GEG655201 GOC655156:GOC655201 GXY655156:GXY655201 HHU655156:HHU655201 HRQ655156:HRQ655201 IBM655156:IBM655201 ILI655156:ILI655201 IVE655156:IVE655201 JFA655156:JFA655201 JOW655156:JOW655201 JYS655156:JYS655201 KIO655156:KIO655201 KSK655156:KSK655201 LCG655156:LCG655201 LMC655156:LMC655201 LVY655156:LVY655201 MFU655156:MFU655201 MPQ655156:MPQ655201 MZM655156:MZM655201 NJI655156:NJI655201 NTE655156:NTE655201 ODA655156:ODA655201 OMW655156:OMW655201 OWS655156:OWS655201 PGO655156:PGO655201 PQK655156:PQK655201 QAG655156:QAG655201 QKC655156:QKC655201 QTY655156:QTY655201 RDU655156:RDU655201 RNQ655156:RNQ655201 RXM655156:RXM655201 SHI655156:SHI655201 SRE655156:SRE655201 TBA655156:TBA655201 TKW655156:TKW655201 TUS655156:TUS655201 UEO655156:UEO655201 UOK655156:UOK655201 UYG655156:UYG655201 VIC655156:VIC655201 VRY655156:VRY655201 WBU655156:WBU655201 WLQ655156:WLQ655201 WVM655156:WVM655201 G720692:G720737 JA720692:JA720737 SW720692:SW720737 ACS720692:ACS720737 AMO720692:AMO720737 AWK720692:AWK720737 BGG720692:BGG720737 BQC720692:BQC720737 BZY720692:BZY720737 CJU720692:CJU720737 CTQ720692:CTQ720737 DDM720692:DDM720737 DNI720692:DNI720737 DXE720692:DXE720737 EHA720692:EHA720737 EQW720692:EQW720737 FAS720692:FAS720737 FKO720692:FKO720737 FUK720692:FUK720737 GEG720692:GEG720737 GOC720692:GOC720737 GXY720692:GXY720737 HHU720692:HHU720737 HRQ720692:HRQ720737 IBM720692:IBM720737 ILI720692:ILI720737 IVE720692:IVE720737 JFA720692:JFA720737 JOW720692:JOW720737 JYS720692:JYS720737 KIO720692:KIO720737 KSK720692:KSK720737 LCG720692:LCG720737 LMC720692:LMC720737 LVY720692:LVY720737 MFU720692:MFU720737 MPQ720692:MPQ720737 MZM720692:MZM720737 NJI720692:NJI720737 NTE720692:NTE720737 ODA720692:ODA720737 OMW720692:OMW720737 OWS720692:OWS720737 PGO720692:PGO720737 PQK720692:PQK720737 QAG720692:QAG720737 QKC720692:QKC720737 QTY720692:QTY720737 RDU720692:RDU720737 RNQ720692:RNQ720737 RXM720692:RXM720737 SHI720692:SHI720737 SRE720692:SRE720737 TBA720692:TBA720737 TKW720692:TKW720737 TUS720692:TUS720737 UEO720692:UEO720737 UOK720692:UOK720737 UYG720692:UYG720737 VIC720692:VIC720737 VRY720692:VRY720737 WBU720692:WBU720737 WLQ720692:WLQ720737 WVM720692:WVM720737 G786228:G786273 JA786228:JA786273 SW786228:SW786273 ACS786228:ACS786273 AMO786228:AMO786273 AWK786228:AWK786273 BGG786228:BGG786273 BQC786228:BQC786273 BZY786228:BZY786273 CJU786228:CJU786273 CTQ786228:CTQ786273 DDM786228:DDM786273 DNI786228:DNI786273 DXE786228:DXE786273 EHA786228:EHA786273 EQW786228:EQW786273 FAS786228:FAS786273 FKO786228:FKO786273 FUK786228:FUK786273 GEG786228:GEG786273 GOC786228:GOC786273 GXY786228:GXY786273 HHU786228:HHU786273 HRQ786228:HRQ786273 IBM786228:IBM786273 ILI786228:ILI786273 IVE786228:IVE786273 JFA786228:JFA786273 JOW786228:JOW786273 JYS786228:JYS786273 KIO786228:KIO786273 KSK786228:KSK786273 LCG786228:LCG786273 LMC786228:LMC786273 LVY786228:LVY786273 MFU786228:MFU786273 MPQ786228:MPQ786273 MZM786228:MZM786273 NJI786228:NJI786273 NTE786228:NTE786273 ODA786228:ODA786273 OMW786228:OMW786273 OWS786228:OWS786273 PGO786228:PGO786273 PQK786228:PQK786273 QAG786228:QAG786273 QKC786228:QKC786273 QTY786228:QTY786273 RDU786228:RDU786273 RNQ786228:RNQ786273 RXM786228:RXM786273 SHI786228:SHI786273 SRE786228:SRE786273 TBA786228:TBA786273 TKW786228:TKW786273 TUS786228:TUS786273 UEO786228:UEO786273 UOK786228:UOK786273 UYG786228:UYG786273 VIC786228:VIC786273 VRY786228:VRY786273 WBU786228:WBU786273 WLQ786228:WLQ786273 WVM786228:WVM786273 G851764:G851809 JA851764:JA851809 SW851764:SW851809 ACS851764:ACS851809 AMO851764:AMO851809 AWK851764:AWK851809 BGG851764:BGG851809 BQC851764:BQC851809 BZY851764:BZY851809 CJU851764:CJU851809 CTQ851764:CTQ851809 DDM851764:DDM851809 DNI851764:DNI851809 DXE851764:DXE851809 EHA851764:EHA851809 EQW851764:EQW851809 FAS851764:FAS851809 FKO851764:FKO851809 FUK851764:FUK851809 GEG851764:GEG851809 GOC851764:GOC851809 GXY851764:GXY851809 HHU851764:HHU851809 HRQ851764:HRQ851809 IBM851764:IBM851809 ILI851764:ILI851809 IVE851764:IVE851809 JFA851764:JFA851809 JOW851764:JOW851809 JYS851764:JYS851809 KIO851764:KIO851809 KSK851764:KSK851809 LCG851764:LCG851809 LMC851764:LMC851809 LVY851764:LVY851809 MFU851764:MFU851809 MPQ851764:MPQ851809 MZM851764:MZM851809 NJI851764:NJI851809 NTE851764:NTE851809 ODA851764:ODA851809 OMW851764:OMW851809 OWS851764:OWS851809 PGO851764:PGO851809 PQK851764:PQK851809 QAG851764:QAG851809 QKC851764:QKC851809 QTY851764:QTY851809 RDU851764:RDU851809 RNQ851764:RNQ851809 RXM851764:RXM851809 SHI851764:SHI851809 SRE851764:SRE851809 TBA851764:TBA851809 TKW851764:TKW851809 TUS851764:TUS851809 UEO851764:UEO851809 UOK851764:UOK851809 UYG851764:UYG851809 VIC851764:VIC851809 VRY851764:VRY851809 WBU851764:WBU851809 WLQ851764:WLQ851809 WVM851764:WVM851809 G917300:G917345 JA917300:JA917345 SW917300:SW917345 ACS917300:ACS917345 AMO917300:AMO917345 AWK917300:AWK917345 BGG917300:BGG917345 BQC917300:BQC917345 BZY917300:BZY917345 CJU917300:CJU917345 CTQ917300:CTQ917345 DDM917300:DDM917345 DNI917300:DNI917345 DXE917300:DXE917345 EHA917300:EHA917345 EQW917300:EQW917345 FAS917300:FAS917345 FKO917300:FKO917345 FUK917300:FUK917345 GEG917300:GEG917345 GOC917300:GOC917345 GXY917300:GXY917345 HHU917300:HHU917345 HRQ917300:HRQ917345 IBM917300:IBM917345 ILI917300:ILI917345 IVE917300:IVE917345 JFA917300:JFA917345 JOW917300:JOW917345 JYS917300:JYS917345 KIO917300:KIO917345 KSK917300:KSK917345 LCG917300:LCG917345 LMC917300:LMC917345 LVY917300:LVY917345 MFU917300:MFU917345 MPQ917300:MPQ917345 MZM917300:MZM917345 NJI917300:NJI917345 NTE917300:NTE917345 ODA917300:ODA917345 OMW917300:OMW917345 OWS917300:OWS917345 PGO917300:PGO917345 PQK917300:PQK917345 QAG917300:QAG917345 QKC917300:QKC917345 QTY917300:QTY917345 RDU917300:RDU917345 RNQ917300:RNQ917345 RXM917300:RXM917345 SHI917300:SHI917345 SRE917300:SRE917345 TBA917300:TBA917345 TKW917300:TKW917345 TUS917300:TUS917345 UEO917300:UEO917345 UOK917300:UOK917345 UYG917300:UYG917345 VIC917300:VIC917345 VRY917300:VRY917345 WBU917300:WBU917345 WLQ917300:WLQ917345 WVM917300:WVM917345 G982836:G982881 JA982836:JA982881 SW982836:SW982881 ACS982836:ACS982881 AMO982836:AMO982881 AWK982836:AWK982881 BGG982836:BGG982881 BQC982836:BQC982881 BZY982836:BZY982881 CJU982836:CJU982881 CTQ982836:CTQ982881 DDM982836:DDM982881 DNI982836:DNI982881 DXE982836:DXE982881 EHA982836:EHA982881 EQW982836:EQW982881 FAS982836:FAS982881 FKO982836:FKO982881 FUK982836:FUK982881 GEG982836:GEG982881 GOC982836:GOC982881 GXY982836:GXY982881 HHU982836:HHU982881 HRQ982836:HRQ982881 IBM982836:IBM982881 ILI982836:ILI982881 IVE982836:IVE982881 JFA982836:JFA982881 JOW982836:JOW982881 JYS982836:JYS982881 KIO982836:KIO982881 KSK982836:KSK982881 LCG982836:LCG982881 LMC982836:LMC982881 LVY982836:LVY982881 MFU982836:MFU982881 MPQ982836:MPQ982881 MZM982836:MZM982881 NJI982836:NJI982881 NTE982836:NTE982881 ODA982836:ODA982881 OMW982836:OMW982881 OWS982836:OWS982881 PGO982836:PGO982881 PQK982836:PQK982881 QAG982836:QAG982881 QKC982836:QKC982881 QTY982836:QTY982881 RDU982836:RDU982881 RNQ982836:RNQ982881 RXM982836:RXM982881 SHI982836:SHI982881 SRE982836:SRE982881 TBA982836:TBA982881 TKW982836:TKW982881 TUS982836:TUS982881 UEO982836:UEO982881 UOK982836:UOK982881 UYG982836:UYG982881 VIC982836:VIC982881 VRY982836:VRY982881 WBU982836:WBU982881 WLQ982836:WLQ982881 WVM982836:WVM982881 G65183:G65184 JA65183:JA65184 SW65183:SW65184 ACS65183:ACS65184 AMO65183:AMO65184 AWK65183:AWK65184 BGG65183:BGG65184 BQC65183:BQC65184 BZY65183:BZY65184 CJU65183:CJU65184 CTQ65183:CTQ65184 DDM65183:DDM65184 DNI65183:DNI65184 DXE65183:DXE65184 EHA65183:EHA65184 EQW65183:EQW65184 FAS65183:FAS65184 FKO65183:FKO65184 FUK65183:FUK65184 GEG65183:GEG65184 GOC65183:GOC65184 GXY65183:GXY65184 HHU65183:HHU65184 HRQ65183:HRQ65184 IBM65183:IBM65184 ILI65183:ILI65184 IVE65183:IVE65184 JFA65183:JFA65184 JOW65183:JOW65184 JYS65183:JYS65184 KIO65183:KIO65184 KSK65183:KSK65184 LCG65183:LCG65184 LMC65183:LMC65184 LVY65183:LVY65184 MFU65183:MFU65184 MPQ65183:MPQ65184 MZM65183:MZM65184 NJI65183:NJI65184 NTE65183:NTE65184 ODA65183:ODA65184 OMW65183:OMW65184 OWS65183:OWS65184 PGO65183:PGO65184 PQK65183:PQK65184 QAG65183:QAG65184 QKC65183:QKC65184 QTY65183:QTY65184 RDU65183:RDU65184 RNQ65183:RNQ65184 RXM65183:RXM65184 SHI65183:SHI65184 SRE65183:SRE65184 TBA65183:TBA65184 TKW65183:TKW65184 TUS65183:TUS65184 UEO65183:UEO65184 UOK65183:UOK65184 UYG65183:UYG65184 VIC65183:VIC65184 VRY65183:VRY65184 WBU65183:WBU65184 WLQ65183:WLQ65184 WVM65183:WVM65184 G130719:G130720 JA130719:JA130720 SW130719:SW130720 ACS130719:ACS130720 AMO130719:AMO130720 AWK130719:AWK130720 BGG130719:BGG130720 BQC130719:BQC130720 BZY130719:BZY130720 CJU130719:CJU130720 CTQ130719:CTQ130720 DDM130719:DDM130720 DNI130719:DNI130720 DXE130719:DXE130720 EHA130719:EHA130720 EQW130719:EQW130720 FAS130719:FAS130720 FKO130719:FKO130720 FUK130719:FUK130720 GEG130719:GEG130720 GOC130719:GOC130720 GXY130719:GXY130720 HHU130719:HHU130720 HRQ130719:HRQ130720 IBM130719:IBM130720 ILI130719:ILI130720 IVE130719:IVE130720 JFA130719:JFA130720 JOW130719:JOW130720 JYS130719:JYS130720 KIO130719:KIO130720 KSK130719:KSK130720 LCG130719:LCG130720 LMC130719:LMC130720 LVY130719:LVY130720 MFU130719:MFU130720 MPQ130719:MPQ130720 MZM130719:MZM130720 NJI130719:NJI130720 NTE130719:NTE130720 ODA130719:ODA130720 OMW130719:OMW130720 OWS130719:OWS130720 PGO130719:PGO130720 PQK130719:PQK130720 QAG130719:QAG130720 QKC130719:QKC130720 QTY130719:QTY130720 RDU130719:RDU130720 RNQ130719:RNQ130720 RXM130719:RXM130720 SHI130719:SHI130720 SRE130719:SRE130720 TBA130719:TBA130720 TKW130719:TKW130720 TUS130719:TUS130720 UEO130719:UEO130720 UOK130719:UOK130720 UYG130719:UYG130720 VIC130719:VIC130720 VRY130719:VRY130720 WBU130719:WBU130720 WLQ130719:WLQ130720 WVM130719:WVM130720 G196255:G196256 JA196255:JA196256 SW196255:SW196256 ACS196255:ACS196256 AMO196255:AMO196256 AWK196255:AWK196256 BGG196255:BGG196256 BQC196255:BQC196256 BZY196255:BZY196256 CJU196255:CJU196256 CTQ196255:CTQ196256 DDM196255:DDM196256 DNI196255:DNI196256 DXE196255:DXE196256 EHA196255:EHA196256 EQW196255:EQW196256 FAS196255:FAS196256 FKO196255:FKO196256 FUK196255:FUK196256 GEG196255:GEG196256 GOC196255:GOC196256 GXY196255:GXY196256 HHU196255:HHU196256 HRQ196255:HRQ196256 IBM196255:IBM196256 ILI196255:ILI196256 IVE196255:IVE196256 JFA196255:JFA196256 JOW196255:JOW196256 JYS196255:JYS196256 KIO196255:KIO196256 KSK196255:KSK196256 LCG196255:LCG196256 LMC196255:LMC196256 LVY196255:LVY196256 MFU196255:MFU196256 MPQ196255:MPQ196256 MZM196255:MZM196256 NJI196255:NJI196256 NTE196255:NTE196256 ODA196255:ODA196256 OMW196255:OMW196256 OWS196255:OWS196256 PGO196255:PGO196256 PQK196255:PQK196256 QAG196255:QAG196256 QKC196255:QKC196256 QTY196255:QTY196256 RDU196255:RDU196256 RNQ196255:RNQ196256 RXM196255:RXM196256 SHI196255:SHI196256 SRE196255:SRE196256 TBA196255:TBA196256 TKW196255:TKW196256 TUS196255:TUS196256 UEO196255:UEO196256 UOK196255:UOK196256 UYG196255:UYG196256 VIC196255:VIC196256 VRY196255:VRY196256 WBU196255:WBU196256 WLQ196255:WLQ196256 WVM196255:WVM196256 G261791:G261792 JA261791:JA261792 SW261791:SW261792 ACS261791:ACS261792 AMO261791:AMO261792 AWK261791:AWK261792 BGG261791:BGG261792 BQC261791:BQC261792 BZY261791:BZY261792 CJU261791:CJU261792 CTQ261791:CTQ261792 DDM261791:DDM261792 DNI261791:DNI261792 DXE261791:DXE261792 EHA261791:EHA261792 EQW261791:EQW261792 FAS261791:FAS261792 FKO261791:FKO261792 FUK261791:FUK261792 GEG261791:GEG261792 GOC261791:GOC261792 GXY261791:GXY261792 HHU261791:HHU261792 HRQ261791:HRQ261792 IBM261791:IBM261792 ILI261791:ILI261792 IVE261791:IVE261792 JFA261791:JFA261792 JOW261791:JOW261792 JYS261791:JYS261792 KIO261791:KIO261792 KSK261791:KSK261792 LCG261791:LCG261792 LMC261791:LMC261792 LVY261791:LVY261792 MFU261791:MFU261792 MPQ261791:MPQ261792 MZM261791:MZM261792 NJI261791:NJI261792 NTE261791:NTE261792 ODA261791:ODA261792 OMW261791:OMW261792 OWS261791:OWS261792 PGO261791:PGO261792 PQK261791:PQK261792 QAG261791:QAG261792 QKC261791:QKC261792 QTY261791:QTY261792 RDU261791:RDU261792 RNQ261791:RNQ261792 RXM261791:RXM261792 SHI261791:SHI261792 SRE261791:SRE261792 TBA261791:TBA261792 TKW261791:TKW261792 TUS261791:TUS261792 UEO261791:UEO261792 UOK261791:UOK261792 UYG261791:UYG261792 VIC261791:VIC261792 VRY261791:VRY261792 WBU261791:WBU261792 WLQ261791:WLQ261792 WVM261791:WVM261792 G327327:G327328 JA327327:JA327328 SW327327:SW327328 ACS327327:ACS327328 AMO327327:AMO327328 AWK327327:AWK327328 BGG327327:BGG327328 BQC327327:BQC327328 BZY327327:BZY327328 CJU327327:CJU327328 CTQ327327:CTQ327328 DDM327327:DDM327328 DNI327327:DNI327328 DXE327327:DXE327328 EHA327327:EHA327328 EQW327327:EQW327328 FAS327327:FAS327328 FKO327327:FKO327328 FUK327327:FUK327328 GEG327327:GEG327328 GOC327327:GOC327328 GXY327327:GXY327328 HHU327327:HHU327328 HRQ327327:HRQ327328 IBM327327:IBM327328 ILI327327:ILI327328 IVE327327:IVE327328 JFA327327:JFA327328 JOW327327:JOW327328 JYS327327:JYS327328 KIO327327:KIO327328 KSK327327:KSK327328 LCG327327:LCG327328 LMC327327:LMC327328 LVY327327:LVY327328 MFU327327:MFU327328 MPQ327327:MPQ327328 MZM327327:MZM327328 NJI327327:NJI327328 NTE327327:NTE327328 ODA327327:ODA327328 OMW327327:OMW327328 OWS327327:OWS327328 PGO327327:PGO327328 PQK327327:PQK327328 QAG327327:QAG327328 QKC327327:QKC327328 QTY327327:QTY327328 RDU327327:RDU327328 RNQ327327:RNQ327328 RXM327327:RXM327328 SHI327327:SHI327328 SRE327327:SRE327328 TBA327327:TBA327328 TKW327327:TKW327328 TUS327327:TUS327328 UEO327327:UEO327328 UOK327327:UOK327328 UYG327327:UYG327328 VIC327327:VIC327328 VRY327327:VRY327328 WBU327327:WBU327328 WLQ327327:WLQ327328 WVM327327:WVM327328 G392863:G392864 JA392863:JA392864 SW392863:SW392864 ACS392863:ACS392864 AMO392863:AMO392864 AWK392863:AWK392864 BGG392863:BGG392864 BQC392863:BQC392864 BZY392863:BZY392864 CJU392863:CJU392864 CTQ392863:CTQ392864 DDM392863:DDM392864 DNI392863:DNI392864 DXE392863:DXE392864 EHA392863:EHA392864 EQW392863:EQW392864 FAS392863:FAS392864 FKO392863:FKO392864 FUK392863:FUK392864 GEG392863:GEG392864 GOC392863:GOC392864 GXY392863:GXY392864 HHU392863:HHU392864 HRQ392863:HRQ392864 IBM392863:IBM392864 ILI392863:ILI392864 IVE392863:IVE392864 JFA392863:JFA392864 JOW392863:JOW392864 JYS392863:JYS392864 KIO392863:KIO392864 KSK392863:KSK392864 LCG392863:LCG392864 LMC392863:LMC392864 LVY392863:LVY392864 MFU392863:MFU392864 MPQ392863:MPQ392864 MZM392863:MZM392864 NJI392863:NJI392864 NTE392863:NTE392864 ODA392863:ODA392864 OMW392863:OMW392864 OWS392863:OWS392864 PGO392863:PGO392864 PQK392863:PQK392864 QAG392863:QAG392864 QKC392863:QKC392864 QTY392863:QTY392864 RDU392863:RDU392864 RNQ392863:RNQ392864 RXM392863:RXM392864 SHI392863:SHI392864 SRE392863:SRE392864 TBA392863:TBA392864 TKW392863:TKW392864 TUS392863:TUS392864 UEO392863:UEO392864 UOK392863:UOK392864 UYG392863:UYG392864 VIC392863:VIC392864 VRY392863:VRY392864 WBU392863:WBU392864 WLQ392863:WLQ392864 WVM392863:WVM392864 G458399:G458400 JA458399:JA458400 SW458399:SW458400 ACS458399:ACS458400 AMO458399:AMO458400 AWK458399:AWK458400 BGG458399:BGG458400 BQC458399:BQC458400 BZY458399:BZY458400 CJU458399:CJU458400 CTQ458399:CTQ458400 DDM458399:DDM458400 DNI458399:DNI458400 DXE458399:DXE458400 EHA458399:EHA458400 EQW458399:EQW458400 FAS458399:FAS458400 FKO458399:FKO458400 FUK458399:FUK458400 GEG458399:GEG458400 GOC458399:GOC458400 GXY458399:GXY458400 HHU458399:HHU458400 HRQ458399:HRQ458400 IBM458399:IBM458400 ILI458399:ILI458400 IVE458399:IVE458400 JFA458399:JFA458400 JOW458399:JOW458400 JYS458399:JYS458400 KIO458399:KIO458400 KSK458399:KSK458400 LCG458399:LCG458400 LMC458399:LMC458400 LVY458399:LVY458400 MFU458399:MFU458400 MPQ458399:MPQ458400 MZM458399:MZM458400 NJI458399:NJI458400 NTE458399:NTE458400 ODA458399:ODA458400 OMW458399:OMW458400 OWS458399:OWS458400 PGO458399:PGO458400 PQK458399:PQK458400 QAG458399:QAG458400 QKC458399:QKC458400 QTY458399:QTY458400 RDU458399:RDU458400 RNQ458399:RNQ458400 RXM458399:RXM458400 SHI458399:SHI458400 SRE458399:SRE458400 TBA458399:TBA458400 TKW458399:TKW458400 TUS458399:TUS458400 UEO458399:UEO458400 UOK458399:UOK458400 UYG458399:UYG458400 VIC458399:VIC458400 VRY458399:VRY458400 WBU458399:WBU458400 WLQ458399:WLQ458400 WVM458399:WVM458400 G523935:G523936 JA523935:JA523936 SW523935:SW523936 ACS523935:ACS523936 AMO523935:AMO523936 AWK523935:AWK523936 BGG523935:BGG523936 BQC523935:BQC523936 BZY523935:BZY523936 CJU523935:CJU523936 CTQ523935:CTQ523936 DDM523935:DDM523936 DNI523935:DNI523936 DXE523935:DXE523936 EHA523935:EHA523936 EQW523935:EQW523936 FAS523935:FAS523936 FKO523935:FKO523936 FUK523935:FUK523936 GEG523935:GEG523936 GOC523935:GOC523936 GXY523935:GXY523936 HHU523935:HHU523936 HRQ523935:HRQ523936 IBM523935:IBM523936 ILI523935:ILI523936 IVE523935:IVE523936 JFA523935:JFA523936 JOW523935:JOW523936 JYS523935:JYS523936 KIO523935:KIO523936 KSK523935:KSK523936 LCG523935:LCG523936 LMC523935:LMC523936 LVY523935:LVY523936 MFU523935:MFU523936 MPQ523935:MPQ523936 MZM523935:MZM523936 NJI523935:NJI523936 NTE523935:NTE523936 ODA523935:ODA523936 OMW523935:OMW523936 OWS523935:OWS523936 PGO523935:PGO523936 PQK523935:PQK523936 QAG523935:QAG523936 QKC523935:QKC523936 QTY523935:QTY523936 RDU523935:RDU523936 RNQ523935:RNQ523936 RXM523935:RXM523936 SHI523935:SHI523936 SRE523935:SRE523936 TBA523935:TBA523936 TKW523935:TKW523936 TUS523935:TUS523936 UEO523935:UEO523936 UOK523935:UOK523936 UYG523935:UYG523936 VIC523935:VIC523936 VRY523935:VRY523936 WBU523935:WBU523936 WLQ523935:WLQ523936 WVM523935:WVM523936 G589471:G589472 JA589471:JA589472 SW589471:SW589472 ACS589471:ACS589472 AMO589471:AMO589472 AWK589471:AWK589472 BGG589471:BGG589472 BQC589471:BQC589472 BZY589471:BZY589472 CJU589471:CJU589472 CTQ589471:CTQ589472 DDM589471:DDM589472 DNI589471:DNI589472 DXE589471:DXE589472 EHA589471:EHA589472 EQW589471:EQW589472 FAS589471:FAS589472 FKO589471:FKO589472 FUK589471:FUK589472 GEG589471:GEG589472 GOC589471:GOC589472 GXY589471:GXY589472 HHU589471:HHU589472 HRQ589471:HRQ589472 IBM589471:IBM589472 ILI589471:ILI589472 IVE589471:IVE589472 JFA589471:JFA589472 JOW589471:JOW589472 JYS589471:JYS589472 KIO589471:KIO589472 KSK589471:KSK589472 LCG589471:LCG589472 LMC589471:LMC589472 LVY589471:LVY589472 MFU589471:MFU589472 MPQ589471:MPQ589472 MZM589471:MZM589472 NJI589471:NJI589472 NTE589471:NTE589472 ODA589471:ODA589472 OMW589471:OMW589472 OWS589471:OWS589472 PGO589471:PGO589472 PQK589471:PQK589472 QAG589471:QAG589472 QKC589471:QKC589472 QTY589471:QTY589472 RDU589471:RDU589472 RNQ589471:RNQ589472 RXM589471:RXM589472 SHI589471:SHI589472 SRE589471:SRE589472 TBA589471:TBA589472 TKW589471:TKW589472 TUS589471:TUS589472 UEO589471:UEO589472 UOK589471:UOK589472 UYG589471:UYG589472 VIC589471:VIC589472 VRY589471:VRY589472 WBU589471:WBU589472 WLQ589471:WLQ589472 WVM589471:WVM589472 G655007:G655008 JA655007:JA655008 SW655007:SW655008 ACS655007:ACS655008 AMO655007:AMO655008 AWK655007:AWK655008 BGG655007:BGG655008 BQC655007:BQC655008 BZY655007:BZY655008 CJU655007:CJU655008 CTQ655007:CTQ655008 DDM655007:DDM655008 DNI655007:DNI655008 DXE655007:DXE655008 EHA655007:EHA655008 EQW655007:EQW655008 FAS655007:FAS655008 FKO655007:FKO655008 FUK655007:FUK655008 GEG655007:GEG655008 GOC655007:GOC655008 GXY655007:GXY655008 HHU655007:HHU655008 HRQ655007:HRQ655008 IBM655007:IBM655008 ILI655007:ILI655008 IVE655007:IVE655008 JFA655007:JFA655008 JOW655007:JOW655008 JYS655007:JYS655008 KIO655007:KIO655008 KSK655007:KSK655008 LCG655007:LCG655008 LMC655007:LMC655008 LVY655007:LVY655008 MFU655007:MFU655008 MPQ655007:MPQ655008 MZM655007:MZM655008 NJI655007:NJI655008 NTE655007:NTE655008 ODA655007:ODA655008 OMW655007:OMW655008 OWS655007:OWS655008 PGO655007:PGO655008 PQK655007:PQK655008 QAG655007:QAG655008 QKC655007:QKC655008 QTY655007:QTY655008 RDU655007:RDU655008 RNQ655007:RNQ655008 RXM655007:RXM655008 SHI655007:SHI655008 SRE655007:SRE655008 TBA655007:TBA655008 TKW655007:TKW655008 TUS655007:TUS655008 UEO655007:UEO655008 UOK655007:UOK655008 UYG655007:UYG655008 VIC655007:VIC655008 VRY655007:VRY655008 WBU655007:WBU655008 WLQ655007:WLQ655008 WVM655007:WVM655008 G720543:G720544 JA720543:JA720544 SW720543:SW720544 ACS720543:ACS720544 AMO720543:AMO720544 AWK720543:AWK720544 BGG720543:BGG720544 BQC720543:BQC720544 BZY720543:BZY720544 CJU720543:CJU720544 CTQ720543:CTQ720544 DDM720543:DDM720544 DNI720543:DNI720544 DXE720543:DXE720544 EHA720543:EHA720544 EQW720543:EQW720544 FAS720543:FAS720544 FKO720543:FKO720544 FUK720543:FUK720544 GEG720543:GEG720544 GOC720543:GOC720544 GXY720543:GXY720544 HHU720543:HHU720544 HRQ720543:HRQ720544 IBM720543:IBM720544 ILI720543:ILI720544 IVE720543:IVE720544 JFA720543:JFA720544 JOW720543:JOW720544 JYS720543:JYS720544 KIO720543:KIO720544 KSK720543:KSK720544 LCG720543:LCG720544 LMC720543:LMC720544 LVY720543:LVY720544 MFU720543:MFU720544 MPQ720543:MPQ720544 MZM720543:MZM720544 NJI720543:NJI720544 NTE720543:NTE720544 ODA720543:ODA720544 OMW720543:OMW720544 OWS720543:OWS720544 PGO720543:PGO720544 PQK720543:PQK720544 QAG720543:QAG720544 QKC720543:QKC720544 QTY720543:QTY720544 RDU720543:RDU720544 RNQ720543:RNQ720544 RXM720543:RXM720544 SHI720543:SHI720544 SRE720543:SRE720544 TBA720543:TBA720544 TKW720543:TKW720544 TUS720543:TUS720544 UEO720543:UEO720544 UOK720543:UOK720544 UYG720543:UYG720544 VIC720543:VIC720544 VRY720543:VRY720544 WBU720543:WBU720544 WLQ720543:WLQ720544 WVM720543:WVM720544 G786079:G786080 JA786079:JA786080 SW786079:SW786080 ACS786079:ACS786080 AMO786079:AMO786080 AWK786079:AWK786080 BGG786079:BGG786080 BQC786079:BQC786080 BZY786079:BZY786080 CJU786079:CJU786080 CTQ786079:CTQ786080 DDM786079:DDM786080 DNI786079:DNI786080 DXE786079:DXE786080 EHA786079:EHA786080 EQW786079:EQW786080 FAS786079:FAS786080 FKO786079:FKO786080 FUK786079:FUK786080 GEG786079:GEG786080 GOC786079:GOC786080 GXY786079:GXY786080 HHU786079:HHU786080 HRQ786079:HRQ786080 IBM786079:IBM786080 ILI786079:ILI786080 IVE786079:IVE786080 JFA786079:JFA786080 JOW786079:JOW786080 JYS786079:JYS786080 KIO786079:KIO786080 KSK786079:KSK786080 LCG786079:LCG786080 LMC786079:LMC786080 LVY786079:LVY786080 MFU786079:MFU786080 MPQ786079:MPQ786080 MZM786079:MZM786080 NJI786079:NJI786080 NTE786079:NTE786080 ODA786079:ODA786080 OMW786079:OMW786080 OWS786079:OWS786080 PGO786079:PGO786080 PQK786079:PQK786080 QAG786079:QAG786080 QKC786079:QKC786080 QTY786079:QTY786080 RDU786079:RDU786080 RNQ786079:RNQ786080 RXM786079:RXM786080 SHI786079:SHI786080 SRE786079:SRE786080 TBA786079:TBA786080 TKW786079:TKW786080 TUS786079:TUS786080 UEO786079:UEO786080 UOK786079:UOK786080 UYG786079:UYG786080 VIC786079:VIC786080 VRY786079:VRY786080 WBU786079:WBU786080 WLQ786079:WLQ786080 WVM786079:WVM786080 G851615:G851616 JA851615:JA851616 SW851615:SW851616 ACS851615:ACS851616 AMO851615:AMO851616 AWK851615:AWK851616 BGG851615:BGG851616 BQC851615:BQC851616 BZY851615:BZY851616 CJU851615:CJU851616 CTQ851615:CTQ851616 DDM851615:DDM851616 DNI851615:DNI851616 DXE851615:DXE851616 EHA851615:EHA851616 EQW851615:EQW851616 FAS851615:FAS851616 FKO851615:FKO851616 FUK851615:FUK851616 GEG851615:GEG851616 GOC851615:GOC851616 GXY851615:GXY851616 HHU851615:HHU851616 HRQ851615:HRQ851616 IBM851615:IBM851616 ILI851615:ILI851616 IVE851615:IVE851616 JFA851615:JFA851616 JOW851615:JOW851616 JYS851615:JYS851616 KIO851615:KIO851616 KSK851615:KSK851616 LCG851615:LCG851616 LMC851615:LMC851616 LVY851615:LVY851616 MFU851615:MFU851616 MPQ851615:MPQ851616 MZM851615:MZM851616 NJI851615:NJI851616 NTE851615:NTE851616 ODA851615:ODA851616 OMW851615:OMW851616 OWS851615:OWS851616 PGO851615:PGO851616 PQK851615:PQK851616 QAG851615:QAG851616 QKC851615:QKC851616 QTY851615:QTY851616 RDU851615:RDU851616 RNQ851615:RNQ851616 RXM851615:RXM851616 SHI851615:SHI851616 SRE851615:SRE851616 TBA851615:TBA851616 TKW851615:TKW851616 TUS851615:TUS851616 UEO851615:UEO851616 UOK851615:UOK851616 UYG851615:UYG851616 VIC851615:VIC851616 VRY851615:VRY851616 WBU851615:WBU851616 WLQ851615:WLQ851616 WVM851615:WVM851616 G917151:G917152 JA917151:JA917152 SW917151:SW917152 ACS917151:ACS917152 AMO917151:AMO917152 AWK917151:AWK917152 BGG917151:BGG917152 BQC917151:BQC917152 BZY917151:BZY917152 CJU917151:CJU917152 CTQ917151:CTQ917152 DDM917151:DDM917152 DNI917151:DNI917152 DXE917151:DXE917152 EHA917151:EHA917152 EQW917151:EQW917152 FAS917151:FAS917152 FKO917151:FKO917152 FUK917151:FUK917152 GEG917151:GEG917152 GOC917151:GOC917152 GXY917151:GXY917152 HHU917151:HHU917152 HRQ917151:HRQ917152 IBM917151:IBM917152 ILI917151:ILI917152 IVE917151:IVE917152 JFA917151:JFA917152 JOW917151:JOW917152 JYS917151:JYS917152 KIO917151:KIO917152 KSK917151:KSK917152 LCG917151:LCG917152 LMC917151:LMC917152 LVY917151:LVY917152 MFU917151:MFU917152 MPQ917151:MPQ917152 MZM917151:MZM917152 NJI917151:NJI917152 NTE917151:NTE917152 ODA917151:ODA917152 OMW917151:OMW917152 OWS917151:OWS917152 PGO917151:PGO917152 PQK917151:PQK917152 QAG917151:QAG917152 QKC917151:QKC917152 QTY917151:QTY917152 RDU917151:RDU917152 RNQ917151:RNQ917152 RXM917151:RXM917152 SHI917151:SHI917152 SRE917151:SRE917152 TBA917151:TBA917152 TKW917151:TKW917152 TUS917151:TUS917152 UEO917151:UEO917152 UOK917151:UOK917152 UYG917151:UYG917152 VIC917151:VIC917152 VRY917151:VRY917152 WBU917151:WBU917152 WLQ917151:WLQ917152 WVM917151:WVM917152 G982687:G982688 JA982687:JA982688 SW982687:SW982688 ACS982687:ACS982688 AMO982687:AMO982688 AWK982687:AWK982688 BGG982687:BGG982688 BQC982687:BQC982688 BZY982687:BZY982688 CJU982687:CJU982688 CTQ982687:CTQ982688 DDM982687:DDM982688 DNI982687:DNI982688 DXE982687:DXE982688 EHA982687:EHA982688 EQW982687:EQW982688 FAS982687:FAS982688 FKO982687:FKO982688 FUK982687:FUK982688 GEG982687:GEG982688 GOC982687:GOC982688 GXY982687:GXY982688 HHU982687:HHU982688 HRQ982687:HRQ982688 IBM982687:IBM982688 ILI982687:ILI982688 IVE982687:IVE982688 JFA982687:JFA982688 JOW982687:JOW982688 JYS982687:JYS982688 KIO982687:KIO982688 KSK982687:KSK982688 LCG982687:LCG982688 LMC982687:LMC982688 LVY982687:LVY982688 MFU982687:MFU982688 MPQ982687:MPQ982688 MZM982687:MZM982688 NJI982687:NJI982688 NTE982687:NTE982688 ODA982687:ODA982688 OMW982687:OMW982688 OWS982687:OWS982688 PGO982687:PGO982688 PQK982687:PQK982688 QAG982687:QAG982688 QKC982687:QKC982688 QTY982687:QTY982688 RDU982687:RDU982688 RNQ982687:RNQ982688 RXM982687:RXM982688 SHI982687:SHI982688 SRE982687:SRE982688 TBA982687:TBA982688 TKW982687:TKW982688 TUS982687:TUS982688 UEO982687:UEO982688 UOK982687:UOK982688 UYG982687:UYG982688 VIC982687:VIC982688 VRY982687:VRY982688 WBU982687:WBU982688 WLQ982687:WLQ982688 WVM982687:WVM982688 G65189:G65328 JA65189:JA65328 SW65189:SW65328 ACS65189:ACS65328 AMO65189:AMO65328 AWK65189:AWK65328 BGG65189:BGG65328 BQC65189:BQC65328 BZY65189:BZY65328 CJU65189:CJU65328 CTQ65189:CTQ65328 DDM65189:DDM65328 DNI65189:DNI65328 DXE65189:DXE65328 EHA65189:EHA65328 EQW65189:EQW65328 FAS65189:FAS65328 FKO65189:FKO65328 FUK65189:FUK65328 GEG65189:GEG65328 GOC65189:GOC65328 GXY65189:GXY65328 HHU65189:HHU65328 HRQ65189:HRQ65328 IBM65189:IBM65328 ILI65189:ILI65328 IVE65189:IVE65328 JFA65189:JFA65328 JOW65189:JOW65328 JYS65189:JYS65328 KIO65189:KIO65328 KSK65189:KSK65328 LCG65189:LCG65328 LMC65189:LMC65328 LVY65189:LVY65328 MFU65189:MFU65328 MPQ65189:MPQ65328 MZM65189:MZM65328 NJI65189:NJI65328 NTE65189:NTE65328 ODA65189:ODA65328 OMW65189:OMW65328 OWS65189:OWS65328 PGO65189:PGO65328 PQK65189:PQK65328 QAG65189:QAG65328 QKC65189:QKC65328 QTY65189:QTY65328 RDU65189:RDU65328 RNQ65189:RNQ65328 RXM65189:RXM65328 SHI65189:SHI65328 SRE65189:SRE65328 TBA65189:TBA65328 TKW65189:TKW65328 TUS65189:TUS65328 UEO65189:UEO65328 UOK65189:UOK65328 UYG65189:UYG65328 VIC65189:VIC65328 VRY65189:VRY65328 WBU65189:WBU65328 WLQ65189:WLQ65328 WVM65189:WVM65328 G130725:G130864 JA130725:JA130864 SW130725:SW130864 ACS130725:ACS130864 AMO130725:AMO130864 AWK130725:AWK130864 BGG130725:BGG130864 BQC130725:BQC130864 BZY130725:BZY130864 CJU130725:CJU130864 CTQ130725:CTQ130864 DDM130725:DDM130864 DNI130725:DNI130864 DXE130725:DXE130864 EHA130725:EHA130864 EQW130725:EQW130864 FAS130725:FAS130864 FKO130725:FKO130864 FUK130725:FUK130864 GEG130725:GEG130864 GOC130725:GOC130864 GXY130725:GXY130864 HHU130725:HHU130864 HRQ130725:HRQ130864 IBM130725:IBM130864 ILI130725:ILI130864 IVE130725:IVE130864 JFA130725:JFA130864 JOW130725:JOW130864 JYS130725:JYS130864 KIO130725:KIO130864 KSK130725:KSK130864 LCG130725:LCG130864 LMC130725:LMC130864 LVY130725:LVY130864 MFU130725:MFU130864 MPQ130725:MPQ130864 MZM130725:MZM130864 NJI130725:NJI130864 NTE130725:NTE130864 ODA130725:ODA130864 OMW130725:OMW130864 OWS130725:OWS130864 PGO130725:PGO130864 PQK130725:PQK130864 QAG130725:QAG130864 QKC130725:QKC130864 QTY130725:QTY130864 RDU130725:RDU130864 RNQ130725:RNQ130864 RXM130725:RXM130864 SHI130725:SHI130864 SRE130725:SRE130864 TBA130725:TBA130864 TKW130725:TKW130864 TUS130725:TUS130864 UEO130725:UEO130864 UOK130725:UOK130864 UYG130725:UYG130864 VIC130725:VIC130864 VRY130725:VRY130864 WBU130725:WBU130864 WLQ130725:WLQ130864 WVM130725:WVM130864 G196261:G196400 JA196261:JA196400 SW196261:SW196400 ACS196261:ACS196400 AMO196261:AMO196400 AWK196261:AWK196400 BGG196261:BGG196400 BQC196261:BQC196400 BZY196261:BZY196400 CJU196261:CJU196400 CTQ196261:CTQ196400 DDM196261:DDM196400 DNI196261:DNI196400 DXE196261:DXE196400 EHA196261:EHA196400 EQW196261:EQW196400 FAS196261:FAS196400 FKO196261:FKO196400 FUK196261:FUK196400 GEG196261:GEG196400 GOC196261:GOC196400 GXY196261:GXY196400 HHU196261:HHU196400 HRQ196261:HRQ196400 IBM196261:IBM196400 ILI196261:ILI196400 IVE196261:IVE196400 JFA196261:JFA196400 JOW196261:JOW196400 JYS196261:JYS196400 KIO196261:KIO196400 KSK196261:KSK196400 LCG196261:LCG196400 LMC196261:LMC196400 LVY196261:LVY196400 MFU196261:MFU196400 MPQ196261:MPQ196400 MZM196261:MZM196400 NJI196261:NJI196400 NTE196261:NTE196400 ODA196261:ODA196400 OMW196261:OMW196400 OWS196261:OWS196400 PGO196261:PGO196400 PQK196261:PQK196400 QAG196261:QAG196400 QKC196261:QKC196400 QTY196261:QTY196400 RDU196261:RDU196400 RNQ196261:RNQ196400 RXM196261:RXM196400 SHI196261:SHI196400 SRE196261:SRE196400 TBA196261:TBA196400 TKW196261:TKW196400 TUS196261:TUS196400 UEO196261:UEO196400 UOK196261:UOK196400 UYG196261:UYG196400 VIC196261:VIC196400 VRY196261:VRY196400 WBU196261:WBU196400 WLQ196261:WLQ196400 WVM196261:WVM196400 G261797:G261936 JA261797:JA261936 SW261797:SW261936 ACS261797:ACS261936 AMO261797:AMO261936 AWK261797:AWK261936 BGG261797:BGG261936 BQC261797:BQC261936 BZY261797:BZY261936 CJU261797:CJU261936 CTQ261797:CTQ261936 DDM261797:DDM261936 DNI261797:DNI261936 DXE261797:DXE261936 EHA261797:EHA261936 EQW261797:EQW261936 FAS261797:FAS261936 FKO261797:FKO261936 FUK261797:FUK261936 GEG261797:GEG261936 GOC261797:GOC261936 GXY261797:GXY261936 HHU261797:HHU261936 HRQ261797:HRQ261936 IBM261797:IBM261936 ILI261797:ILI261936 IVE261797:IVE261936 JFA261797:JFA261936 JOW261797:JOW261936 JYS261797:JYS261936 KIO261797:KIO261936 KSK261797:KSK261936 LCG261797:LCG261936 LMC261797:LMC261936 LVY261797:LVY261936 MFU261797:MFU261936 MPQ261797:MPQ261936 MZM261797:MZM261936 NJI261797:NJI261936 NTE261797:NTE261936 ODA261797:ODA261936 OMW261797:OMW261936 OWS261797:OWS261936 PGO261797:PGO261936 PQK261797:PQK261936 QAG261797:QAG261936 QKC261797:QKC261936 QTY261797:QTY261936 RDU261797:RDU261936 RNQ261797:RNQ261936 RXM261797:RXM261936 SHI261797:SHI261936 SRE261797:SRE261936 TBA261797:TBA261936 TKW261797:TKW261936 TUS261797:TUS261936 UEO261797:UEO261936 UOK261797:UOK261936 UYG261797:UYG261936 VIC261797:VIC261936 VRY261797:VRY261936 WBU261797:WBU261936 WLQ261797:WLQ261936 WVM261797:WVM261936 G327333:G327472 JA327333:JA327472 SW327333:SW327472 ACS327333:ACS327472 AMO327333:AMO327472 AWK327333:AWK327472 BGG327333:BGG327472 BQC327333:BQC327472 BZY327333:BZY327472 CJU327333:CJU327472 CTQ327333:CTQ327472 DDM327333:DDM327472 DNI327333:DNI327472 DXE327333:DXE327472 EHA327333:EHA327472 EQW327333:EQW327472 FAS327333:FAS327472 FKO327333:FKO327472 FUK327333:FUK327472 GEG327333:GEG327472 GOC327333:GOC327472 GXY327333:GXY327472 HHU327333:HHU327472 HRQ327333:HRQ327472 IBM327333:IBM327472 ILI327333:ILI327472 IVE327333:IVE327472 JFA327333:JFA327472 JOW327333:JOW327472 JYS327333:JYS327472 KIO327333:KIO327472 KSK327333:KSK327472 LCG327333:LCG327472 LMC327333:LMC327472 LVY327333:LVY327472 MFU327333:MFU327472 MPQ327333:MPQ327472 MZM327333:MZM327472 NJI327333:NJI327472 NTE327333:NTE327472 ODA327333:ODA327472 OMW327333:OMW327472 OWS327333:OWS327472 PGO327333:PGO327472 PQK327333:PQK327472 QAG327333:QAG327472 QKC327333:QKC327472 QTY327333:QTY327472 RDU327333:RDU327472 RNQ327333:RNQ327472 RXM327333:RXM327472 SHI327333:SHI327472 SRE327333:SRE327472 TBA327333:TBA327472 TKW327333:TKW327472 TUS327333:TUS327472 UEO327333:UEO327472 UOK327333:UOK327472 UYG327333:UYG327472 VIC327333:VIC327472 VRY327333:VRY327472 WBU327333:WBU327472 WLQ327333:WLQ327472 WVM327333:WVM327472 G392869:G393008 JA392869:JA393008 SW392869:SW393008 ACS392869:ACS393008 AMO392869:AMO393008 AWK392869:AWK393008 BGG392869:BGG393008 BQC392869:BQC393008 BZY392869:BZY393008 CJU392869:CJU393008 CTQ392869:CTQ393008 DDM392869:DDM393008 DNI392869:DNI393008 DXE392869:DXE393008 EHA392869:EHA393008 EQW392869:EQW393008 FAS392869:FAS393008 FKO392869:FKO393008 FUK392869:FUK393008 GEG392869:GEG393008 GOC392869:GOC393008 GXY392869:GXY393008 HHU392869:HHU393008 HRQ392869:HRQ393008 IBM392869:IBM393008 ILI392869:ILI393008 IVE392869:IVE393008 JFA392869:JFA393008 JOW392869:JOW393008 JYS392869:JYS393008 KIO392869:KIO393008 KSK392869:KSK393008 LCG392869:LCG393008 LMC392869:LMC393008 LVY392869:LVY393008 MFU392869:MFU393008 MPQ392869:MPQ393008 MZM392869:MZM393008 NJI392869:NJI393008 NTE392869:NTE393008 ODA392869:ODA393008 OMW392869:OMW393008 OWS392869:OWS393008 PGO392869:PGO393008 PQK392869:PQK393008 QAG392869:QAG393008 QKC392869:QKC393008 QTY392869:QTY393008 RDU392869:RDU393008 RNQ392869:RNQ393008 RXM392869:RXM393008 SHI392869:SHI393008 SRE392869:SRE393008 TBA392869:TBA393008 TKW392869:TKW393008 TUS392869:TUS393008 UEO392869:UEO393008 UOK392869:UOK393008 UYG392869:UYG393008 VIC392869:VIC393008 VRY392869:VRY393008 WBU392869:WBU393008 WLQ392869:WLQ393008 WVM392869:WVM393008 G458405:G458544 JA458405:JA458544 SW458405:SW458544 ACS458405:ACS458544 AMO458405:AMO458544 AWK458405:AWK458544 BGG458405:BGG458544 BQC458405:BQC458544 BZY458405:BZY458544 CJU458405:CJU458544 CTQ458405:CTQ458544 DDM458405:DDM458544 DNI458405:DNI458544 DXE458405:DXE458544 EHA458405:EHA458544 EQW458405:EQW458544 FAS458405:FAS458544 FKO458405:FKO458544 FUK458405:FUK458544 GEG458405:GEG458544 GOC458405:GOC458544 GXY458405:GXY458544 HHU458405:HHU458544 HRQ458405:HRQ458544 IBM458405:IBM458544 ILI458405:ILI458544 IVE458405:IVE458544 JFA458405:JFA458544 JOW458405:JOW458544 JYS458405:JYS458544 KIO458405:KIO458544 KSK458405:KSK458544 LCG458405:LCG458544 LMC458405:LMC458544 LVY458405:LVY458544 MFU458405:MFU458544 MPQ458405:MPQ458544 MZM458405:MZM458544 NJI458405:NJI458544 NTE458405:NTE458544 ODA458405:ODA458544 OMW458405:OMW458544 OWS458405:OWS458544 PGO458405:PGO458544 PQK458405:PQK458544 QAG458405:QAG458544 QKC458405:QKC458544 QTY458405:QTY458544 RDU458405:RDU458544 RNQ458405:RNQ458544 RXM458405:RXM458544 SHI458405:SHI458544 SRE458405:SRE458544 TBA458405:TBA458544 TKW458405:TKW458544 TUS458405:TUS458544 UEO458405:UEO458544 UOK458405:UOK458544 UYG458405:UYG458544 VIC458405:VIC458544 VRY458405:VRY458544 WBU458405:WBU458544 WLQ458405:WLQ458544 WVM458405:WVM458544 G523941:G524080 JA523941:JA524080 SW523941:SW524080 ACS523941:ACS524080 AMO523941:AMO524080 AWK523941:AWK524080 BGG523941:BGG524080 BQC523941:BQC524080 BZY523941:BZY524080 CJU523941:CJU524080 CTQ523941:CTQ524080 DDM523941:DDM524080 DNI523941:DNI524080 DXE523941:DXE524080 EHA523941:EHA524080 EQW523941:EQW524080 FAS523941:FAS524080 FKO523941:FKO524080 FUK523941:FUK524080 GEG523941:GEG524080 GOC523941:GOC524080 GXY523941:GXY524080 HHU523941:HHU524080 HRQ523941:HRQ524080 IBM523941:IBM524080 ILI523941:ILI524080 IVE523941:IVE524080 JFA523941:JFA524080 JOW523941:JOW524080 JYS523941:JYS524080 KIO523941:KIO524080 KSK523941:KSK524080 LCG523941:LCG524080 LMC523941:LMC524080 LVY523941:LVY524080 MFU523941:MFU524080 MPQ523941:MPQ524080 MZM523941:MZM524080 NJI523941:NJI524080 NTE523941:NTE524080 ODA523941:ODA524080 OMW523941:OMW524080 OWS523941:OWS524080 PGO523941:PGO524080 PQK523941:PQK524080 QAG523941:QAG524080 QKC523941:QKC524080 QTY523941:QTY524080 RDU523941:RDU524080 RNQ523941:RNQ524080 RXM523941:RXM524080 SHI523941:SHI524080 SRE523941:SRE524080 TBA523941:TBA524080 TKW523941:TKW524080 TUS523941:TUS524080 UEO523941:UEO524080 UOK523941:UOK524080 UYG523941:UYG524080 VIC523941:VIC524080 VRY523941:VRY524080 WBU523941:WBU524080 WLQ523941:WLQ524080 WVM523941:WVM524080 G589477:G589616 JA589477:JA589616 SW589477:SW589616 ACS589477:ACS589616 AMO589477:AMO589616 AWK589477:AWK589616 BGG589477:BGG589616 BQC589477:BQC589616 BZY589477:BZY589616 CJU589477:CJU589616 CTQ589477:CTQ589616 DDM589477:DDM589616 DNI589477:DNI589616 DXE589477:DXE589616 EHA589477:EHA589616 EQW589477:EQW589616 FAS589477:FAS589616 FKO589477:FKO589616 FUK589477:FUK589616 GEG589477:GEG589616 GOC589477:GOC589616 GXY589477:GXY589616 HHU589477:HHU589616 HRQ589477:HRQ589616 IBM589477:IBM589616 ILI589477:ILI589616 IVE589477:IVE589616 JFA589477:JFA589616 JOW589477:JOW589616 JYS589477:JYS589616 KIO589477:KIO589616 KSK589477:KSK589616 LCG589477:LCG589616 LMC589477:LMC589616 LVY589477:LVY589616 MFU589477:MFU589616 MPQ589477:MPQ589616 MZM589477:MZM589616 NJI589477:NJI589616 NTE589477:NTE589616 ODA589477:ODA589616 OMW589477:OMW589616 OWS589477:OWS589616 PGO589477:PGO589616 PQK589477:PQK589616 QAG589477:QAG589616 QKC589477:QKC589616 QTY589477:QTY589616 RDU589477:RDU589616 RNQ589477:RNQ589616 RXM589477:RXM589616 SHI589477:SHI589616 SRE589477:SRE589616 TBA589477:TBA589616 TKW589477:TKW589616 TUS589477:TUS589616 UEO589477:UEO589616 UOK589477:UOK589616 UYG589477:UYG589616 VIC589477:VIC589616 VRY589477:VRY589616 WBU589477:WBU589616 WLQ589477:WLQ589616 WVM589477:WVM589616 G655013:G655152 JA655013:JA655152 SW655013:SW655152 ACS655013:ACS655152 AMO655013:AMO655152 AWK655013:AWK655152 BGG655013:BGG655152 BQC655013:BQC655152 BZY655013:BZY655152 CJU655013:CJU655152 CTQ655013:CTQ655152 DDM655013:DDM655152 DNI655013:DNI655152 DXE655013:DXE655152 EHA655013:EHA655152 EQW655013:EQW655152 FAS655013:FAS655152 FKO655013:FKO655152 FUK655013:FUK655152 GEG655013:GEG655152 GOC655013:GOC655152 GXY655013:GXY655152 HHU655013:HHU655152 HRQ655013:HRQ655152 IBM655013:IBM655152 ILI655013:ILI655152 IVE655013:IVE655152 JFA655013:JFA655152 JOW655013:JOW655152 JYS655013:JYS655152 KIO655013:KIO655152 KSK655013:KSK655152 LCG655013:LCG655152 LMC655013:LMC655152 LVY655013:LVY655152 MFU655013:MFU655152 MPQ655013:MPQ655152 MZM655013:MZM655152 NJI655013:NJI655152 NTE655013:NTE655152 ODA655013:ODA655152 OMW655013:OMW655152 OWS655013:OWS655152 PGO655013:PGO655152 PQK655013:PQK655152 QAG655013:QAG655152 QKC655013:QKC655152 QTY655013:QTY655152 RDU655013:RDU655152 RNQ655013:RNQ655152 RXM655013:RXM655152 SHI655013:SHI655152 SRE655013:SRE655152 TBA655013:TBA655152 TKW655013:TKW655152 TUS655013:TUS655152 UEO655013:UEO655152 UOK655013:UOK655152 UYG655013:UYG655152 VIC655013:VIC655152 VRY655013:VRY655152 WBU655013:WBU655152 WLQ655013:WLQ655152 WVM655013:WVM655152 G720549:G720688 JA720549:JA720688 SW720549:SW720688 ACS720549:ACS720688 AMO720549:AMO720688 AWK720549:AWK720688 BGG720549:BGG720688 BQC720549:BQC720688 BZY720549:BZY720688 CJU720549:CJU720688 CTQ720549:CTQ720688 DDM720549:DDM720688 DNI720549:DNI720688 DXE720549:DXE720688 EHA720549:EHA720688 EQW720549:EQW720688 FAS720549:FAS720688 FKO720549:FKO720688 FUK720549:FUK720688 GEG720549:GEG720688 GOC720549:GOC720688 GXY720549:GXY720688 HHU720549:HHU720688 HRQ720549:HRQ720688 IBM720549:IBM720688 ILI720549:ILI720688 IVE720549:IVE720688 JFA720549:JFA720688 JOW720549:JOW720688 JYS720549:JYS720688 KIO720549:KIO720688 KSK720549:KSK720688 LCG720549:LCG720688 LMC720549:LMC720688 LVY720549:LVY720688 MFU720549:MFU720688 MPQ720549:MPQ720688 MZM720549:MZM720688 NJI720549:NJI720688 NTE720549:NTE720688 ODA720549:ODA720688 OMW720549:OMW720688 OWS720549:OWS720688 PGO720549:PGO720688 PQK720549:PQK720688 QAG720549:QAG720688 QKC720549:QKC720688 QTY720549:QTY720688 RDU720549:RDU720688 RNQ720549:RNQ720688 RXM720549:RXM720688 SHI720549:SHI720688 SRE720549:SRE720688 TBA720549:TBA720688 TKW720549:TKW720688 TUS720549:TUS720688 UEO720549:UEO720688 UOK720549:UOK720688 UYG720549:UYG720688 VIC720549:VIC720688 VRY720549:VRY720688 WBU720549:WBU720688 WLQ720549:WLQ720688 WVM720549:WVM720688 G786085:G786224 JA786085:JA786224 SW786085:SW786224 ACS786085:ACS786224 AMO786085:AMO786224 AWK786085:AWK786224 BGG786085:BGG786224 BQC786085:BQC786224 BZY786085:BZY786224 CJU786085:CJU786224 CTQ786085:CTQ786224 DDM786085:DDM786224 DNI786085:DNI786224 DXE786085:DXE786224 EHA786085:EHA786224 EQW786085:EQW786224 FAS786085:FAS786224 FKO786085:FKO786224 FUK786085:FUK786224 GEG786085:GEG786224 GOC786085:GOC786224 GXY786085:GXY786224 HHU786085:HHU786224 HRQ786085:HRQ786224 IBM786085:IBM786224 ILI786085:ILI786224 IVE786085:IVE786224 JFA786085:JFA786224 JOW786085:JOW786224 JYS786085:JYS786224 KIO786085:KIO786224 KSK786085:KSK786224 LCG786085:LCG786224 LMC786085:LMC786224 LVY786085:LVY786224 MFU786085:MFU786224 MPQ786085:MPQ786224 MZM786085:MZM786224 NJI786085:NJI786224 NTE786085:NTE786224 ODA786085:ODA786224 OMW786085:OMW786224 OWS786085:OWS786224 PGO786085:PGO786224 PQK786085:PQK786224 QAG786085:QAG786224 QKC786085:QKC786224 QTY786085:QTY786224 RDU786085:RDU786224 RNQ786085:RNQ786224 RXM786085:RXM786224 SHI786085:SHI786224 SRE786085:SRE786224 TBA786085:TBA786224 TKW786085:TKW786224 TUS786085:TUS786224 UEO786085:UEO786224 UOK786085:UOK786224 UYG786085:UYG786224 VIC786085:VIC786224 VRY786085:VRY786224 WBU786085:WBU786224 WLQ786085:WLQ786224 WVM786085:WVM786224 G851621:G851760 JA851621:JA851760 SW851621:SW851760 ACS851621:ACS851760 AMO851621:AMO851760 AWK851621:AWK851760 BGG851621:BGG851760 BQC851621:BQC851760 BZY851621:BZY851760 CJU851621:CJU851760 CTQ851621:CTQ851760 DDM851621:DDM851760 DNI851621:DNI851760 DXE851621:DXE851760 EHA851621:EHA851760 EQW851621:EQW851760 FAS851621:FAS851760 FKO851621:FKO851760 FUK851621:FUK851760 GEG851621:GEG851760 GOC851621:GOC851760 GXY851621:GXY851760 HHU851621:HHU851760 HRQ851621:HRQ851760 IBM851621:IBM851760 ILI851621:ILI851760 IVE851621:IVE851760 JFA851621:JFA851760 JOW851621:JOW851760 JYS851621:JYS851760 KIO851621:KIO851760 KSK851621:KSK851760 LCG851621:LCG851760 LMC851621:LMC851760 LVY851621:LVY851760 MFU851621:MFU851760 MPQ851621:MPQ851760 MZM851621:MZM851760 NJI851621:NJI851760 NTE851621:NTE851760 ODA851621:ODA851760 OMW851621:OMW851760 OWS851621:OWS851760 PGO851621:PGO851760 PQK851621:PQK851760 QAG851621:QAG851760 QKC851621:QKC851760 QTY851621:QTY851760 RDU851621:RDU851760 RNQ851621:RNQ851760 RXM851621:RXM851760 SHI851621:SHI851760 SRE851621:SRE851760 TBA851621:TBA851760 TKW851621:TKW851760 TUS851621:TUS851760 UEO851621:UEO851760 UOK851621:UOK851760 UYG851621:UYG851760 VIC851621:VIC851760 VRY851621:VRY851760 WBU851621:WBU851760 WLQ851621:WLQ851760 WVM851621:WVM851760 G917157:G917296 JA917157:JA917296 SW917157:SW917296 ACS917157:ACS917296 AMO917157:AMO917296 AWK917157:AWK917296 BGG917157:BGG917296 BQC917157:BQC917296 BZY917157:BZY917296 CJU917157:CJU917296 CTQ917157:CTQ917296 DDM917157:DDM917296 DNI917157:DNI917296 DXE917157:DXE917296 EHA917157:EHA917296 EQW917157:EQW917296 FAS917157:FAS917296 FKO917157:FKO917296 FUK917157:FUK917296 GEG917157:GEG917296 GOC917157:GOC917296 GXY917157:GXY917296 HHU917157:HHU917296 HRQ917157:HRQ917296 IBM917157:IBM917296 ILI917157:ILI917296 IVE917157:IVE917296 JFA917157:JFA917296 JOW917157:JOW917296 JYS917157:JYS917296 KIO917157:KIO917296 KSK917157:KSK917296 LCG917157:LCG917296 LMC917157:LMC917296 LVY917157:LVY917296 MFU917157:MFU917296 MPQ917157:MPQ917296 MZM917157:MZM917296 NJI917157:NJI917296 NTE917157:NTE917296 ODA917157:ODA917296 OMW917157:OMW917296 OWS917157:OWS917296 PGO917157:PGO917296 PQK917157:PQK917296 QAG917157:QAG917296 QKC917157:QKC917296 QTY917157:QTY917296 RDU917157:RDU917296 RNQ917157:RNQ917296 RXM917157:RXM917296 SHI917157:SHI917296 SRE917157:SRE917296 TBA917157:TBA917296 TKW917157:TKW917296 TUS917157:TUS917296 UEO917157:UEO917296 UOK917157:UOK917296 UYG917157:UYG917296 VIC917157:VIC917296 VRY917157:VRY917296 WBU917157:WBU917296 WLQ917157:WLQ917296 WVM917157:WVM917296 G982693:G982832 JA982693:JA982832 SW982693:SW982832 ACS982693:ACS982832 AMO982693:AMO982832 AWK982693:AWK982832 BGG982693:BGG982832 BQC982693:BQC982832 BZY982693:BZY982832 CJU982693:CJU982832 CTQ982693:CTQ982832 DDM982693:DDM982832 DNI982693:DNI982832 DXE982693:DXE982832 EHA982693:EHA982832 EQW982693:EQW982832 FAS982693:FAS982832 FKO982693:FKO982832 FUK982693:FUK982832 GEG982693:GEG982832 GOC982693:GOC982832 GXY982693:GXY982832 HHU982693:HHU982832 HRQ982693:HRQ982832 IBM982693:IBM982832 ILI982693:ILI982832 IVE982693:IVE982832 JFA982693:JFA982832 JOW982693:JOW982832 JYS982693:JYS982832 KIO982693:KIO982832 KSK982693:KSK982832 LCG982693:LCG982832 LMC982693:LMC982832 LVY982693:LVY982832 MFU982693:MFU982832 MPQ982693:MPQ982832 MZM982693:MZM982832 NJI982693:NJI982832 NTE982693:NTE982832 ODA982693:ODA982832 OMW982693:OMW982832 OWS982693:OWS982832 PGO982693:PGO982832 PQK982693:PQK982832 QAG982693:QAG982832 QKC982693:QKC982832 QTY982693:QTY982832 RDU982693:RDU982832 RNQ982693:RNQ982832 RXM982693:RXM982832 SHI982693:SHI982832 SRE982693:SRE982832 TBA982693:TBA982832 TKW982693:TKW982832 TUS982693:TUS982832 UEO982693:UEO982832 UOK982693:UOK982832 UYG982693:UYG982832 VIC982693:VIC982832 VRY982693:VRY982832 WBU982693:WBU982832 WLQ982693:WLQ982832 WVM982693:WVM982832 G65381:G65391 JA65381:JA65391 SW65381:SW65391 ACS65381:ACS65391 AMO65381:AMO65391 AWK65381:AWK65391 BGG65381:BGG65391 BQC65381:BQC65391 BZY65381:BZY65391 CJU65381:CJU65391 CTQ65381:CTQ65391 DDM65381:DDM65391 DNI65381:DNI65391 DXE65381:DXE65391 EHA65381:EHA65391 EQW65381:EQW65391 FAS65381:FAS65391 FKO65381:FKO65391 FUK65381:FUK65391 GEG65381:GEG65391 GOC65381:GOC65391 GXY65381:GXY65391 HHU65381:HHU65391 HRQ65381:HRQ65391 IBM65381:IBM65391 ILI65381:ILI65391 IVE65381:IVE65391 JFA65381:JFA65391 JOW65381:JOW65391 JYS65381:JYS65391 KIO65381:KIO65391 KSK65381:KSK65391 LCG65381:LCG65391 LMC65381:LMC65391 LVY65381:LVY65391 MFU65381:MFU65391 MPQ65381:MPQ65391 MZM65381:MZM65391 NJI65381:NJI65391 NTE65381:NTE65391 ODA65381:ODA65391 OMW65381:OMW65391 OWS65381:OWS65391 PGO65381:PGO65391 PQK65381:PQK65391 QAG65381:QAG65391 QKC65381:QKC65391 QTY65381:QTY65391 RDU65381:RDU65391 RNQ65381:RNQ65391 RXM65381:RXM65391 SHI65381:SHI65391 SRE65381:SRE65391 TBA65381:TBA65391 TKW65381:TKW65391 TUS65381:TUS65391 UEO65381:UEO65391 UOK65381:UOK65391 UYG65381:UYG65391 VIC65381:VIC65391 VRY65381:VRY65391 WBU65381:WBU65391 WLQ65381:WLQ65391 WVM65381:WVM65391 G130917:G130927 JA130917:JA130927 SW130917:SW130927 ACS130917:ACS130927 AMO130917:AMO130927 AWK130917:AWK130927 BGG130917:BGG130927 BQC130917:BQC130927 BZY130917:BZY130927 CJU130917:CJU130927 CTQ130917:CTQ130927 DDM130917:DDM130927 DNI130917:DNI130927 DXE130917:DXE130927 EHA130917:EHA130927 EQW130917:EQW130927 FAS130917:FAS130927 FKO130917:FKO130927 FUK130917:FUK130927 GEG130917:GEG130927 GOC130917:GOC130927 GXY130917:GXY130927 HHU130917:HHU130927 HRQ130917:HRQ130927 IBM130917:IBM130927 ILI130917:ILI130927 IVE130917:IVE130927 JFA130917:JFA130927 JOW130917:JOW130927 JYS130917:JYS130927 KIO130917:KIO130927 KSK130917:KSK130927 LCG130917:LCG130927 LMC130917:LMC130927 LVY130917:LVY130927 MFU130917:MFU130927 MPQ130917:MPQ130927 MZM130917:MZM130927 NJI130917:NJI130927 NTE130917:NTE130927 ODA130917:ODA130927 OMW130917:OMW130927 OWS130917:OWS130927 PGO130917:PGO130927 PQK130917:PQK130927 QAG130917:QAG130927 QKC130917:QKC130927 QTY130917:QTY130927 RDU130917:RDU130927 RNQ130917:RNQ130927 RXM130917:RXM130927 SHI130917:SHI130927 SRE130917:SRE130927 TBA130917:TBA130927 TKW130917:TKW130927 TUS130917:TUS130927 UEO130917:UEO130927 UOK130917:UOK130927 UYG130917:UYG130927 VIC130917:VIC130927 VRY130917:VRY130927 WBU130917:WBU130927 WLQ130917:WLQ130927 WVM130917:WVM130927 G196453:G196463 JA196453:JA196463 SW196453:SW196463 ACS196453:ACS196463 AMO196453:AMO196463 AWK196453:AWK196463 BGG196453:BGG196463 BQC196453:BQC196463 BZY196453:BZY196463 CJU196453:CJU196463 CTQ196453:CTQ196463 DDM196453:DDM196463 DNI196453:DNI196463 DXE196453:DXE196463 EHA196453:EHA196463 EQW196453:EQW196463 FAS196453:FAS196463 FKO196453:FKO196463 FUK196453:FUK196463 GEG196453:GEG196463 GOC196453:GOC196463 GXY196453:GXY196463 HHU196453:HHU196463 HRQ196453:HRQ196463 IBM196453:IBM196463 ILI196453:ILI196463 IVE196453:IVE196463 JFA196453:JFA196463 JOW196453:JOW196463 JYS196453:JYS196463 KIO196453:KIO196463 KSK196453:KSK196463 LCG196453:LCG196463 LMC196453:LMC196463 LVY196453:LVY196463 MFU196453:MFU196463 MPQ196453:MPQ196463 MZM196453:MZM196463 NJI196453:NJI196463 NTE196453:NTE196463 ODA196453:ODA196463 OMW196453:OMW196463 OWS196453:OWS196463 PGO196453:PGO196463 PQK196453:PQK196463 QAG196453:QAG196463 QKC196453:QKC196463 QTY196453:QTY196463 RDU196453:RDU196463 RNQ196453:RNQ196463 RXM196453:RXM196463 SHI196453:SHI196463 SRE196453:SRE196463 TBA196453:TBA196463 TKW196453:TKW196463 TUS196453:TUS196463 UEO196453:UEO196463 UOK196453:UOK196463 UYG196453:UYG196463 VIC196453:VIC196463 VRY196453:VRY196463 WBU196453:WBU196463 WLQ196453:WLQ196463 WVM196453:WVM196463 G261989:G261999 JA261989:JA261999 SW261989:SW261999 ACS261989:ACS261999 AMO261989:AMO261999 AWK261989:AWK261999 BGG261989:BGG261999 BQC261989:BQC261999 BZY261989:BZY261999 CJU261989:CJU261999 CTQ261989:CTQ261999 DDM261989:DDM261999 DNI261989:DNI261999 DXE261989:DXE261999 EHA261989:EHA261999 EQW261989:EQW261999 FAS261989:FAS261999 FKO261989:FKO261999 FUK261989:FUK261999 GEG261989:GEG261999 GOC261989:GOC261999 GXY261989:GXY261999 HHU261989:HHU261999 HRQ261989:HRQ261999 IBM261989:IBM261999 ILI261989:ILI261999 IVE261989:IVE261999 JFA261989:JFA261999 JOW261989:JOW261999 JYS261989:JYS261999 KIO261989:KIO261999 KSK261989:KSK261999 LCG261989:LCG261999 LMC261989:LMC261999 LVY261989:LVY261999 MFU261989:MFU261999 MPQ261989:MPQ261999 MZM261989:MZM261999 NJI261989:NJI261999 NTE261989:NTE261999 ODA261989:ODA261999 OMW261989:OMW261999 OWS261989:OWS261999 PGO261989:PGO261999 PQK261989:PQK261999 QAG261989:QAG261999 QKC261989:QKC261999 QTY261989:QTY261999 RDU261989:RDU261999 RNQ261989:RNQ261999 RXM261989:RXM261999 SHI261989:SHI261999 SRE261989:SRE261999 TBA261989:TBA261999 TKW261989:TKW261999 TUS261989:TUS261999 UEO261989:UEO261999 UOK261989:UOK261999 UYG261989:UYG261999 VIC261989:VIC261999 VRY261989:VRY261999 WBU261989:WBU261999 WLQ261989:WLQ261999 WVM261989:WVM261999 G327525:G327535 JA327525:JA327535 SW327525:SW327535 ACS327525:ACS327535 AMO327525:AMO327535 AWK327525:AWK327535 BGG327525:BGG327535 BQC327525:BQC327535 BZY327525:BZY327535 CJU327525:CJU327535 CTQ327525:CTQ327535 DDM327525:DDM327535 DNI327525:DNI327535 DXE327525:DXE327535 EHA327525:EHA327535 EQW327525:EQW327535 FAS327525:FAS327535 FKO327525:FKO327535 FUK327525:FUK327535 GEG327525:GEG327535 GOC327525:GOC327535 GXY327525:GXY327535 HHU327525:HHU327535 HRQ327525:HRQ327535 IBM327525:IBM327535 ILI327525:ILI327535 IVE327525:IVE327535 JFA327525:JFA327535 JOW327525:JOW327535 JYS327525:JYS327535 KIO327525:KIO327535 KSK327525:KSK327535 LCG327525:LCG327535 LMC327525:LMC327535 LVY327525:LVY327535 MFU327525:MFU327535 MPQ327525:MPQ327535 MZM327525:MZM327535 NJI327525:NJI327535 NTE327525:NTE327535 ODA327525:ODA327535 OMW327525:OMW327535 OWS327525:OWS327535 PGO327525:PGO327535 PQK327525:PQK327535 QAG327525:QAG327535 QKC327525:QKC327535 QTY327525:QTY327535 RDU327525:RDU327535 RNQ327525:RNQ327535 RXM327525:RXM327535 SHI327525:SHI327535 SRE327525:SRE327535 TBA327525:TBA327535 TKW327525:TKW327535 TUS327525:TUS327535 UEO327525:UEO327535 UOK327525:UOK327535 UYG327525:UYG327535 VIC327525:VIC327535 VRY327525:VRY327535 WBU327525:WBU327535 WLQ327525:WLQ327535 WVM327525:WVM327535 G393061:G393071 JA393061:JA393071 SW393061:SW393071 ACS393061:ACS393071 AMO393061:AMO393071 AWK393061:AWK393071 BGG393061:BGG393071 BQC393061:BQC393071 BZY393061:BZY393071 CJU393061:CJU393071 CTQ393061:CTQ393071 DDM393061:DDM393071 DNI393061:DNI393071 DXE393061:DXE393071 EHA393061:EHA393071 EQW393061:EQW393071 FAS393061:FAS393071 FKO393061:FKO393071 FUK393061:FUK393071 GEG393061:GEG393071 GOC393061:GOC393071 GXY393061:GXY393071 HHU393061:HHU393071 HRQ393061:HRQ393071 IBM393061:IBM393071 ILI393061:ILI393071 IVE393061:IVE393071 JFA393061:JFA393071 JOW393061:JOW393071 JYS393061:JYS393071 KIO393061:KIO393071 KSK393061:KSK393071 LCG393061:LCG393071 LMC393061:LMC393071 LVY393061:LVY393071 MFU393061:MFU393071 MPQ393061:MPQ393071 MZM393061:MZM393071 NJI393061:NJI393071 NTE393061:NTE393071 ODA393061:ODA393071 OMW393061:OMW393071 OWS393061:OWS393071 PGO393061:PGO393071 PQK393061:PQK393071 QAG393061:QAG393071 QKC393061:QKC393071 QTY393061:QTY393071 RDU393061:RDU393071 RNQ393061:RNQ393071 RXM393061:RXM393071 SHI393061:SHI393071 SRE393061:SRE393071 TBA393061:TBA393071 TKW393061:TKW393071 TUS393061:TUS393071 UEO393061:UEO393071 UOK393061:UOK393071 UYG393061:UYG393071 VIC393061:VIC393071 VRY393061:VRY393071 WBU393061:WBU393071 WLQ393061:WLQ393071 WVM393061:WVM393071 G458597:G458607 JA458597:JA458607 SW458597:SW458607 ACS458597:ACS458607 AMO458597:AMO458607 AWK458597:AWK458607 BGG458597:BGG458607 BQC458597:BQC458607 BZY458597:BZY458607 CJU458597:CJU458607 CTQ458597:CTQ458607 DDM458597:DDM458607 DNI458597:DNI458607 DXE458597:DXE458607 EHA458597:EHA458607 EQW458597:EQW458607 FAS458597:FAS458607 FKO458597:FKO458607 FUK458597:FUK458607 GEG458597:GEG458607 GOC458597:GOC458607 GXY458597:GXY458607 HHU458597:HHU458607 HRQ458597:HRQ458607 IBM458597:IBM458607 ILI458597:ILI458607 IVE458597:IVE458607 JFA458597:JFA458607 JOW458597:JOW458607 JYS458597:JYS458607 KIO458597:KIO458607 KSK458597:KSK458607 LCG458597:LCG458607 LMC458597:LMC458607 LVY458597:LVY458607 MFU458597:MFU458607 MPQ458597:MPQ458607 MZM458597:MZM458607 NJI458597:NJI458607 NTE458597:NTE458607 ODA458597:ODA458607 OMW458597:OMW458607 OWS458597:OWS458607 PGO458597:PGO458607 PQK458597:PQK458607 QAG458597:QAG458607 QKC458597:QKC458607 QTY458597:QTY458607 RDU458597:RDU458607 RNQ458597:RNQ458607 RXM458597:RXM458607 SHI458597:SHI458607 SRE458597:SRE458607 TBA458597:TBA458607 TKW458597:TKW458607 TUS458597:TUS458607 UEO458597:UEO458607 UOK458597:UOK458607 UYG458597:UYG458607 VIC458597:VIC458607 VRY458597:VRY458607 WBU458597:WBU458607 WLQ458597:WLQ458607 WVM458597:WVM458607 G524133:G524143 JA524133:JA524143 SW524133:SW524143 ACS524133:ACS524143 AMO524133:AMO524143 AWK524133:AWK524143 BGG524133:BGG524143 BQC524133:BQC524143 BZY524133:BZY524143 CJU524133:CJU524143 CTQ524133:CTQ524143 DDM524133:DDM524143 DNI524133:DNI524143 DXE524133:DXE524143 EHA524133:EHA524143 EQW524133:EQW524143 FAS524133:FAS524143 FKO524133:FKO524143 FUK524133:FUK524143 GEG524133:GEG524143 GOC524133:GOC524143 GXY524133:GXY524143 HHU524133:HHU524143 HRQ524133:HRQ524143 IBM524133:IBM524143 ILI524133:ILI524143 IVE524133:IVE524143 JFA524133:JFA524143 JOW524133:JOW524143 JYS524133:JYS524143 KIO524133:KIO524143 KSK524133:KSK524143 LCG524133:LCG524143 LMC524133:LMC524143 LVY524133:LVY524143 MFU524133:MFU524143 MPQ524133:MPQ524143 MZM524133:MZM524143 NJI524133:NJI524143 NTE524133:NTE524143 ODA524133:ODA524143 OMW524133:OMW524143 OWS524133:OWS524143 PGO524133:PGO524143 PQK524133:PQK524143 QAG524133:QAG524143 QKC524133:QKC524143 QTY524133:QTY524143 RDU524133:RDU524143 RNQ524133:RNQ524143 RXM524133:RXM524143 SHI524133:SHI524143 SRE524133:SRE524143 TBA524133:TBA524143 TKW524133:TKW524143 TUS524133:TUS524143 UEO524133:UEO524143 UOK524133:UOK524143 UYG524133:UYG524143 VIC524133:VIC524143 VRY524133:VRY524143 WBU524133:WBU524143 WLQ524133:WLQ524143 WVM524133:WVM524143 G589669:G589679 JA589669:JA589679 SW589669:SW589679 ACS589669:ACS589679 AMO589669:AMO589679 AWK589669:AWK589679 BGG589669:BGG589679 BQC589669:BQC589679 BZY589669:BZY589679 CJU589669:CJU589679 CTQ589669:CTQ589679 DDM589669:DDM589679 DNI589669:DNI589679 DXE589669:DXE589679 EHA589669:EHA589679 EQW589669:EQW589679 FAS589669:FAS589679 FKO589669:FKO589679 FUK589669:FUK589679 GEG589669:GEG589679 GOC589669:GOC589679 GXY589669:GXY589679 HHU589669:HHU589679 HRQ589669:HRQ589679 IBM589669:IBM589679 ILI589669:ILI589679 IVE589669:IVE589679 JFA589669:JFA589679 JOW589669:JOW589679 JYS589669:JYS589679 KIO589669:KIO589679 KSK589669:KSK589679 LCG589669:LCG589679 LMC589669:LMC589679 LVY589669:LVY589679 MFU589669:MFU589679 MPQ589669:MPQ589679 MZM589669:MZM589679 NJI589669:NJI589679 NTE589669:NTE589679 ODA589669:ODA589679 OMW589669:OMW589679 OWS589669:OWS589679 PGO589669:PGO589679 PQK589669:PQK589679 QAG589669:QAG589679 QKC589669:QKC589679 QTY589669:QTY589679 RDU589669:RDU589679 RNQ589669:RNQ589679 RXM589669:RXM589679 SHI589669:SHI589679 SRE589669:SRE589679 TBA589669:TBA589679 TKW589669:TKW589679 TUS589669:TUS589679 UEO589669:UEO589679 UOK589669:UOK589679 UYG589669:UYG589679 VIC589669:VIC589679 VRY589669:VRY589679 WBU589669:WBU589679 WLQ589669:WLQ589679 WVM589669:WVM589679 G655205:G655215 JA655205:JA655215 SW655205:SW655215 ACS655205:ACS655215 AMO655205:AMO655215 AWK655205:AWK655215 BGG655205:BGG655215 BQC655205:BQC655215 BZY655205:BZY655215 CJU655205:CJU655215 CTQ655205:CTQ655215 DDM655205:DDM655215 DNI655205:DNI655215 DXE655205:DXE655215 EHA655205:EHA655215 EQW655205:EQW655215 FAS655205:FAS655215 FKO655205:FKO655215 FUK655205:FUK655215 GEG655205:GEG655215 GOC655205:GOC655215 GXY655205:GXY655215 HHU655205:HHU655215 HRQ655205:HRQ655215 IBM655205:IBM655215 ILI655205:ILI655215 IVE655205:IVE655215 JFA655205:JFA655215 JOW655205:JOW655215 JYS655205:JYS655215 KIO655205:KIO655215 KSK655205:KSK655215 LCG655205:LCG655215 LMC655205:LMC655215 LVY655205:LVY655215 MFU655205:MFU655215 MPQ655205:MPQ655215 MZM655205:MZM655215 NJI655205:NJI655215 NTE655205:NTE655215 ODA655205:ODA655215 OMW655205:OMW655215 OWS655205:OWS655215 PGO655205:PGO655215 PQK655205:PQK655215 QAG655205:QAG655215 QKC655205:QKC655215 QTY655205:QTY655215 RDU655205:RDU655215 RNQ655205:RNQ655215 RXM655205:RXM655215 SHI655205:SHI655215 SRE655205:SRE655215 TBA655205:TBA655215 TKW655205:TKW655215 TUS655205:TUS655215 UEO655205:UEO655215 UOK655205:UOK655215 UYG655205:UYG655215 VIC655205:VIC655215 VRY655205:VRY655215 WBU655205:WBU655215 WLQ655205:WLQ655215 WVM655205:WVM655215 G720741:G720751 JA720741:JA720751 SW720741:SW720751 ACS720741:ACS720751 AMO720741:AMO720751 AWK720741:AWK720751 BGG720741:BGG720751 BQC720741:BQC720751 BZY720741:BZY720751 CJU720741:CJU720751 CTQ720741:CTQ720751 DDM720741:DDM720751 DNI720741:DNI720751 DXE720741:DXE720751 EHA720741:EHA720751 EQW720741:EQW720751 FAS720741:FAS720751 FKO720741:FKO720751 FUK720741:FUK720751 GEG720741:GEG720751 GOC720741:GOC720751 GXY720741:GXY720751 HHU720741:HHU720751 HRQ720741:HRQ720751 IBM720741:IBM720751 ILI720741:ILI720751 IVE720741:IVE720751 JFA720741:JFA720751 JOW720741:JOW720751 JYS720741:JYS720751 KIO720741:KIO720751 KSK720741:KSK720751 LCG720741:LCG720751 LMC720741:LMC720751 LVY720741:LVY720751 MFU720741:MFU720751 MPQ720741:MPQ720751 MZM720741:MZM720751 NJI720741:NJI720751 NTE720741:NTE720751 ODA720741:ODA720751 OMW720741:OMW720751 OWS720741:OWS720751 PGO720741:PGO720751 PQK720741:PQK720751 QAG720741:QAG720751 QKC720741:QKC720751 QTY720741:QTY720751 RDU720741:RDU720751 RNQ720741:RNQ720751 RXM720741:RXM720751 SHI720741:SHI720751 SRE720741:SRE720751 TBA720741:TBA720751 TKW720741:TKW720751 TUS720741:TUS720751 UEO720741:UEO720751 UOK720741:UOK720751 UYG720741:UYG720751 VIC720741:VIC720751 VRY720741:VRY720751 WBU720741:WBU720751 WLQ720741:WLQ720751 WVM720741:WVM720751 G786277:G786287 JA786277:JA786287 SW786277:SW786287 ACS786277:ACS786287 AMO786277:AMO786287 AWK786277:AWK786287 BGG786277:BGG786287 BQC786277:BQC786287 BZY786277:BZY786287 CJU786277:CJU786287 CTQ786277:CTQ786287 DDM786277:DDM786287 DNI786277:DNI786287 DXE786277:DXE786287 EHA786277:EHA786287 EQW786277:EQW786287 FAS786277:FAS786287 FKO786277:FKO786287 FUK786277:FUK786287 GEG786277:GEG786287 GOC786277:GOC786287 GXY786277:GXY786287 HHU786277:HHU786287 HRQ786277:HRQ786287 IBM786277:IBM786287 ILI786277:ILI786287 IVE786277:IVE786287 JFA786277:JFA786287 JOW786277:JOW786287 JYS786277:JYS786287 KIO786277:KIO786287 KSK786277:KSK786287 LCG786277:LCG786287 LMC786277:LMC786287 LVY786277:LVY786287 MFU786277:MFU786287 MPQ786277:MPQ786287 MZM786277:MZM786287 NJI786277:NJI786287 NTE786277:NTE786287 ODA786277:ODA786287 OMW786277:OMW786287 OWS786277:OWS786287 PGO786277:PGO786287 PQK786277:PQK786287 QAG786277:QAG786287 QKC786277:QKC786287 QTY786277:QTY786287 RDU786277:RDU786287 RNQ786277:RNQ786287 RXM786277:RXM786287 SHI786277:SHI786287 SRE786277:SRE786287 TBA786277:TBA786287 TKW786277:TKW786287 TUS786277:TUS786287 UEO786277:UEO786287 UOK786277:UOK786287 UYG786277:UYG786287 VIC786277:VIC786287 VRY786277:VRY786287 WBU786277:WBU786287 WLQ786277:WLQ786287 WVM786277:WVM786287 G851813:G851823 JA851813:JA851823 SW851813:SW851823 ACS851813:ACS851823 AMO851813:AMO851823 AWK851813:AWK851823 BGG851813:BGG851823 BQC851813:BQC851823 BZY851813:BZY851823 CJU851813:CJU851823 CTQ851813:CTQ851823 DDM851813:DDM851823 DNI851813:DNI851823 DXE851813:DXE851823 EHA851813:EHA851823 EQW851813:EQW851823 FAS851813:FAS851823 FKO851813:FKO851823 FUK851813:FUK851823 GEG851813:GEG851823 GOC851813:GOC851823 GXY851813:GXY851823 HHU851813:HHU851823 HRQ851813:HRQ851823 IBM851813:IBM851823 ILI851813:ILI851823 IVE851813:IVE851823 JFA851813:JFA851823 JOW851813:JOW851823 JYS851813:JYS851823 KIO851813:KIO851823 KSK851813:KSK851823 LCG851813:LCG851823 LMC851813:LMC851823 LVY851813:LVY851823 MFU851813:MFU851823 MPQ851813:MPQ851823 MZM851813:MZM851823 NJI851813:NJI851823 NTE851813:NTE851823 ODA851813:ODA851823 OMW851813:OMW851823 OWS851813:OWS851823 PGO851813:PGO851823 PQK851813:PQK851823 QAG851813:QAG851823 QKC851813:QKC851823 QTY851813:QTY851823 RDU851813:RDU851823 RNQ851813:RNQ851823 RXM851813:RXM851823 SHI851813:SHI851823 SRE851813:SRE851823 TBA851813:TBA851823 TKW851813:TKW851823 TUS851813:TUS851823 UEO851813:UEO851823 UOK851813:UOK851823 UYG851813:UYG851823 VIC851813:VIC851823 VRY851813:VRY851823 WBU851813:WBU851823 WLQ851813:WLQ851823 WVM851813:WVM851823 G917349:G917359 JA917349:JA917359 SW917349:SW917359 ACS917349:ACS917359 AMO917349:AMO917359 AWK917349:AWK917359 BGG917349:BGG917359 BQC917349:BQC917359 BZY917349:BZY917359 CJU917349:CJU917359 CTQ917349:CTQ917359 DDM917349:DDM917359 DNI917349:DNI917359 DXE917349:DXE917359 EHA917349:EHA917359 EQW917349:EQW917359 FAS917349:FAS917359 FKO917349:FKO917359 FUK917349:FUK917359 GEG917349:GEG917359 GOC917349:GOC917359 GXY917349:GXY917359 HHU917349:HHU917359 HRQ917349:HRQ917359 IBM917349:IBM917359 ILI917349:ILI917359 IVE917349:IVE917359 JFA917349:JFA917359 JOW917349:JOW917359 JYS917349:JYS917359 KIO917349:KIO917359 KSK917349:KSK917359 LCG917349:LCG917359 LMC917349:LMC917359 LVY917349:LVY917359 MFU917349:MFU917359 MPQ917349:MPQ917359 MZM917349:MZM917359 NJI917349:NJI917359 NTE917349:NTE917359 ODA917349:ODA917359 OMW917349:OMW917359 OWS917349:OWS917359 PGO917349:PGO917359 PQK917349:PQK917359 QAG917349:QAG917359 QKC917349:QKC917359 QTY917349:QTY917359 RDU917349:RDU917359 RNQ917349:RNQ917359 RXM917349:RXM917359 SHI917349:SHI917359 SRE917349:SRE917359 TBA917349:TBA917359 TKW917349:TKW917359 TUS917349:TUS917359 UEO917349:UEO917359 UOK917349:UOK917359 UYG917349:UYG917359 VIC917349:VIC917359 VRY917349:VRY917359 WBU917349:WBU917359 WLQ917349:WLQ917359 WVM917349:WVM917359 G982885:G982895 JA982885:JA982895 SW982885:SW982895 ACS982885:ACS982895 AMO982885:AMO982895 AWK982885:AWK982895 BGG982885:BGG982895 BQC982885:BQC982895 BZY982885:BZY982895 CJU982885:CJU982895 CTQ982885:CTQ982895 DDM982885:DDM982895 DNI982885:DNI982895 DXE982885:DXE982895 EHA982885:EHA982895 EQW982885:EQW982895 FAS982885:FAS982895 FKO982885:FKO982895 FUK982885:FUK982895 GEG982885:GEG982895 GOC982885:GOC982895 GXY982885:GXY982895 HHU982885:HHU982895 HRQ982885:HRQ982895 IBM982885:IBM982895 ILI982885:ILI982895 IVE982885:IVE982895 JFA982885:JFA982895 JOW982885:JOW982895 JYS982885:JYS982895 KIO982885:KIO982895 KSK982885:KSK982895 LCG982885:LCG982895 LMC982885:LMC982895 LVY982885:LVY982895 MFU982885:MFU982895 MPQ982885:MPQ982895 MZM982885:MZM982895 NJI982885:NJI982895 NTE982885:NTE982895 ODA982885:ODA982895 OMW982885:OMW982895 OWS982885:OWS982895 PGO982885:PGO982895 PQK982885:PQK982895 QAG982885:QAG982895 QKC982885:QKC982895 QTY982885:QTY982895 RDU982885:RDU982895 RNQ982885:RNQ982895 RXM982885:RXM982895 SHI982885:SHI982895 SRE982885:SRE982895 TBA982885:TBA982895 TKW982885:TKW982895 TUS982885:TUS982895 UEO982885:UEO982895 UOK982885:UOK982895 UYG982885:UYG982895 VIC982885:VIC982895 VRY982885:VRY982895 WBU982885:WBU982895 WLQ982885:WLQ982895 WVM982885:WVM982895 G65442:G65445 JA65442:JA65445 SW65442:SW65445 ACS65442:ACS65445 AMO65442:AMO65445 AWK65442:AWK65445 BGG65442:BGG65445 BQC65442:BQC65445 BZY65442:BZY65445 CJU65442:CJU65445 CTQ65442:CTQ65445 DDM65442:DDM65445 DNI65442:DNI65445 DXE65442:DXE65445 EHA65442:EHA65445 EQW65442:EQW65445 FAS65442:FAS65445 FKO65442:FKO65445 FUK65442:FUK65445 GEG65442:GEG65445 GOC65442:GOC65445 GXY65442:GXY65445 HHU65442:HHU65445 HRQ65442:HRQ65445 IBM65442:IBM65445 ILI65442:ILI65445 IVE65442:IVE65445 JFA65442:JFA65445 JOW65442:JOW65445 JYS65442:JYS65445 KIO65442:KIO65445 KSK65442:KSK65445 LCG65442:LCG65445 LMC65442:LMC65445 LVY65442:LVY65445 MFU65442:MFU65445 MPQ65442:MPQ65445 MZM65442:MZM65445 NJI65442:NJI65445 NTE65442:NTE65445 ODA65442:ODA65445 OMW65442:OMW65445 OWS65442:OWS65445 PGO65442:PGO65445 PQK65442:PQK65445 QAG65442:QAG65445 QKC65442:QKC65445 QTY65442:QTY65445 RDU65442:RDU65445 RNQ65442:RNQ65445 RXM65442:RXM65445 SHI65442:SHI65445 SRE65442:SRE65445 TBA65442:TBA65445 TKW65442:TKW65445 TUS65442:TUS65445 UEO65442:UEO65445 UOK65442:UOK65445 UYG65442:UYG65445 VIC65442:VIC65445 VRY65442:VRY65445 WBU65442:WBU65445 WLQ65442:WLQ65445 WVM65442:WVM65445 G130978:G130981 JA130978:JA130981 SW130978:SW130981 ACS130978:ACS130981 AMO130978:AMO130981 AWK130978:AWK130981 BGG130978:BGG130981 BQC130978:BQC130981 BZY130978:BZY130981 CJU130978:CJU130981 CTQ130978:CTQ130981 DDM130978:DDM130981 DNI130978:DNI130981 DXE130978:DXE130981 EHA130978:EHA130981 EQW130978:EQW130981 FAS130978:FAS130981 FKO130978:FKO130981 FUK130978:FUK130981 GEG130978:GEG130981 GOC130978:GOC130981 GXY130978:GXY130981 HHU130978:HHU130981 HRQ130978:HRQ130981 IBM130978:IBM130981 ILI130978:ILI130981 IVE130978:IVE130981 JFA130978:JFA130981 JOW130978:JOW130981 JYS130978:JYS130981 KIO130978:KIO130981 KSK130978:KSK130981 LCG130978:LCG130981 LMC130978:LMC130981 LVY130978:LVY130981 MFU130978:MFU130981 MPQ130978:MPQ130981 MZM130978:MZM130981 NJI130978:NJI130981 NTE130978:NTE130981 ODA130978:ODA130981 OMW130978:OMW130981 OWS130978:OWS130981 PGO130978:PGO130981 PQK130978:PQK130981 QAG130978:QAG130981 QKC130978:QKC130981 QTY130978:QTY130981 RDU130978:RDU130981 RNQ130978:RNQ130981 RXM130978:RXM130981 SHI130978:SHI130981 SRE130978:SRE130981 TBA130978:TBA130981 TKW130978:TKW130981 TUS130978:TUS130981 UEO130978:UEO130981 UOK130978:UOK130981 UYG130978:UYG130981 VIC130978:VIC130981 VRY130978:VRY130981 WBU130978:WBU130981 WLQ130978:WLQ130981 WVM130978:WVM130981 G196514:G196517 JA196514:JA196517 SW196514:SW196517 ACS196514:ACS196517 AMO196514:AMO196517 AWK196514:AWK196517 BGG196514:BGG196517 BQC196514:BQC196517 BZY196514:BZY196517 CJU196514:CJU196517 CTQ196514:CTQ196517 DDM196514:DDM196517 DNI196514:DNI196517 DXE196514:DXE196517 EHA196514:EHA196517 EQW196514:EQW196517 FAS196514:FAS196517 FKO196514:FKO196517 FUK196514:FUK196517 GEG196514:GEG196517 GOC196514:GOC196517 GXY196514:GXY196517 HHU196514:HHU196517 HRQ196514:HRQ196517 IBM196514:IBM196517 ILI196514:ILI196517 IVE196514:IVE196517 JFA196514:JFA196517 JOW196514:JOW196517 JYS196514:JYS196517 KIO196514:KIO196517 KSK196514:KSK196517 LCG196514:LCG196517 LMC196514:LMC196517 LVY196514:LVY196517 MFU196514:MFU196517 MPQ196514:MPQ196517 MZM196514:MZM196517 NJI196514:NJI196517 NTE196514:NTE196517 ODA196514:ODA196517 OMW196514:OMW196517 OWS196514:OWS196517 PGO196514:PGO196517 PQK196514:PQK196517 QAG196514:QAG196517 QKC196514:QKC196517 QTY196514:QTY196517 RDU196514:RDU196517 RNQ196514:RNQ196517 RXM196514:RXM196517 SHI196514:SHI196517 SRE196514:SRE196517 TBA196514:TBA196517 TKW196514:TKW196517 TUS196514:TUS196517 UEO196514:UEO196517 UOK196514:UOK196517 UYG196514:UYG196517 VIC196514:VIC196517 VRY196514:VRY196517 WBU196514:WBU196517 WLQ196514:WLQ196517 WVM196514:WVM196517 G262050:G262053 JA262050:JA262053 SW262050:SW262053 ACS262050:ACS262053 AMO262050:AMO262053 AWK262050:AWK262053 BGG262050:BGG262053 BQC262050:BQC262053 BZY262050:BZY262053 CJU262050:CJU262053 CTQ262050:CTQ262053 DDM262050:DDM262053 DNI262050:DNI262053 DXE262050:DXE262053 EHA262050:EHA262053 EQW262050:EQW262053 FAS262050:FAS262053 FKO262050:FKO262053 FUK262050:FUK262053 GEG262050:GEG262053 GOC262050:GOC262053 GXY262050:GXY262053 HHU262050:HHU262053 HRQ262050:HRQ262053 IBM262050:IBM262053 ILI262050:ILI262053 IVE262050:IVE262053 JFA262050:JFA262053 JOW262050:JOW262053 JYS262050:JYS262053 KIO262050:KIO262053 KSK262050:KSK262053 LCG262050:LCG262053 LMC262050:LMC262053 LVY262050:LVY262053 MFU262050:MFU262053 MPQ262050:MPQ262053 MZM262050:MZM262053 NJI262050:NJI262053 NTE262050:NTE262053 ODA262050:ODA262053 OMW262050:OMW262053 OWS262050:OWS262053 PGO262050:PGO262053 PQK262050:PQK262053 QAG262050:QAG262053 QKC262050:QKC262053 QTY262050:QTY262053 RDU262050:RDU262053 RNQ262050:RNQ262053 RXM262050:RXM262053 SHI262050:SHI262053 SRE262050:SRE262053 TBA262050:TBA262053 TKW262050:TKW262053 TUS262050:TUS262053 UEO262050:UEO262053 UOK262050:UOK262053 UYG262050:UYG262053 VIC262050:VIC262053 VRY262050:VRY262053 WBU262050:WBU262053 WLQ262050:WLQ262053 WVM262050:WVM262053 G327586:G327589 JA327586:JA327589 SW327586:SW327589 ACS327586:ACS327589 AMO327586:AMO327589 AWK327586:AWK327589 BGG327586:BGG327589 BQC327586:BQC327589 BZY327586:BZY327589 CJU327586:CJU327589 CTQ327586:CTQ327589 DDM327586:DDM327589 DNI327586:DNI327589 DXE327586:DXE327589 EHA327586:EHA327589 EQW327586:EQW327589 FAS327586:FAS327589 FKO327586:FKO327589 FUK327586:FUK327589 GEG327586:GEG327589 GOC327586:GOC327589 GXY327586:GXY327589 HHU327586:HHU327589 HRQ327586:HRQ327589 IBM327586:IBM327589 ILI327586:ILI327589 IVE327586:IVE327589 JFA327586:JFA327589 JOW327586:JOW327589 JYS327586:JYS327589 KIO327586:KIO327589 KSK327586:KSK327589 LCG327586:LCG327589 LMC327586:LMC327589 LVY327586:LVY327589 MFU327586:MFU327589 MPQ327586:MPQ327589 MZM327586:MZM327589 NJI327586:NJI327589 NTE327586:NTE327589 ODA327586:ODA327589 OMW327586:OMW327589 OWS327586:OWS327589 PGO327586:PGO327589 PQK327586:PQK327589 QAG327586:QAG327589 QKC327586:QKC327589 QTY327586:QTY327589 RDU327586:RDU327589 RNQ327586:RNQ327589 RXM327586:RXM327589 SHI327586:SHI327589 SRE327586:SRE327589 TBA327586:TBA327589 TKW327586:TKW327589 TUS327586:TUS327589 UEO327586:UEO327589 UOK327586:UOK327589 UYG327586:UYG327589 VIC327586:VIC327589 VRY327586:VRY327589 WBU327586:WBU327589 WLQ327586:WLQ327589 WVM327586:WVM327589 G393122:G393125 JA393122:JA393125 SW393122:SW393125 ACS393122:ACS393125 AMO393122:AMO393125 AWK393122:AWK393125 BGG393122:BGG393125 BQC393122:BQC393125 BZY393122:BZY393125 CJU393122:CJU393125 CTQ393122:CTQ393125 DDM393122:DDM393125 DNI393122:DNI393125 DXE393122:DXE393125 EHA393122:EHA393125 EQW393122:EQW393125 FAS393122:FAS393125 FKO393122:FKO393125 FUK393122:FUK393125 GEG393122:GEG393125 GOC393122:GOC393125 GXY393122:GXY393125 HHU393122:HHU393125 HRQ393122:HRQ393125 IBM393122:IBM393125 ILI393122:ILI393125 IVE393122:IVE393125 JFA393122:JFA393125 JOW393122:JOW393125 JYS393122:JYS393125 KIO393122:KIO393125 KSK393122:KSK393125 LCG393122:LCG393125 LMC393122:LMC393125 LVY393122:LVY393125 MFU393122:MFU393125 MPQ393122:MPQ393125 MZM393122:MZM393125 NJI393122:NJI393125 NTE393122:NTE393125 ODA393122:ODA393125 OMW393122:OMW393125 OWS393122:OWS393125 PGO393122:PGO393125 PQK393122:PQK393125 QAG393122:QAG393125 QKC393122:QKC393125 QTY393122:QTY393125 RDU393122:RDU393125 RNQ393122:RNQ393125 RXM393122:RXM393125 SHI393122:SHI393125 SRE393122:SRE393125 TBA393122:TBA393125 TKW393122:TKW393125 TUS393122:TUS393125 UEO393122:UEO393125 UOK393122:UOK393125 UYG393122:UYG393125 VIC393122:VIC393125 VRY393122:VRY393125 WBU393122:WBU393125 WLQ393122:WLQ393125 WVM393122:WVM393125 G458658:G458661 JA458658:JA458661 SW458658:SW458661 ACS458658:ACS458661 AMO458658:AMO458661 AWK458658:AWK458661 BGG458658:BGG458661 BQC458658:BQC458661 BZY458658:BZY458661 CJU458658:CJU458661 CTQ458658:CTQ458661 DDM458658:DDM458661 DNI458658:DNI458661 DXE458658:DXE458661 EHA458658:EHA458661 EQW458658:EQW458661 FAS458658:FAS458661 FKO458658:FKO458661 FUK458658:FUK458661 GEG458658:GEG458661 GOC458658:GOC458661 GXY458658:GXY458661 HHU458658:HHU458661 HRQ458658:HRQ458661 IBM458658:IBM458661 ILI458658:ILI458661 IVE458658:IVE458661 JFA458658:JFA458661 JOW458658:JOW458661 JYS458658:JYS458661 KIO458658:KIO458661 KSK458658:KSK458661 LCG458658:LCG458661 LMC458658:LMC458661 LVY458658:LVY458661 MFU458658:MFU458661 MPQ458658:MPQ458661 MZM458658:MZM458661 NJI458658:NJI458661 NTE458658:NTE458661 ODA458658:ODA458661 OMW458658:OMW458661 OWS458658:OWS458661 PGO458658:PGO458661 PQK458658:PQK458661 QAG458658:QAG458661 QKC458658:QKC458661 QTY458658:QTY458661 RDU458658:RDU458661 RNQ458658:RNQ458661 RXM458658:RXM458661 SHI458658:SHI458661 SRE458658:SRE458661 TBA458658:TBA458661 TKW458658:TKW458661 TUS458658:TUS458661 UEO458658:UEO458661 UOK458658:UOK458661 UYG458658:UYG458661 VIC458658:VIC458661 VRY458658:VRY458661 WBU458658:WBU458661 WLQ458658:WLQ458661 WVM458658:WVM458661 G524194:G524197 JA524194:JA524197 SW524194:SW524197 ACS524194:ACS524197 AMO524194:AMO524197 AWK524194:AWK524197 BGG524194:BGG524197 BQC524194:BQC524197 BZY524194:BZY524197 CJU524194:CJU524197 CTQ524194:CTQ524197 DDM524194:DDM524197 DNI524194:DNI524197 DXE524194:DXE524197 EHA524194:EHA524197 EQW524194:EQW524197 FAS524194:FAS524197 FKO524194:FKO524197 FUK524194:FUK524197 GEG524194:GEG524197 GOC524194:GOC524197 GXY524194:GXY524197 HHU524194:HHU524197 HRQ524194:HRQ524197 IBM524194:IBM524197 ILI524194:ILI524197 IVE524194:IVE524197 JFA524194:JFA524197 JOW524194:JOW524197 JYS524194:JYS524197 KIO524194:KIO524197 KSK524194:KSK524197 LCG524194:LCG524197 LMC524194:LMC524197 LVY524194:LVY524197 MFU524194:MFU524197 MPQ524194:MPQ524197 MZM524194:MZM524197 NJI524194:NJI524197 NTE524194:NTE524197 ODA524194:ODA524197 OMW524194:OMW524197 OWS524194:OWS524197 PGO524194:PGO524197 PQK524194:PQK524197 QAG524194:QAG524197 QKC524194:QKC524197 QTY524194:QTY524197 RDU524194:RDU524197 RNQ524194:RNQ524197 RXM524194:RXM524197 SHI524194:SHI524197 SRE524194:SRE524197 TBA524194:TBA524197 TKW524194:TKW524197 TUS524194:TUS524197 UEO524194:UEO524197 UOK524194:UOK524197 UYG524194:UYG524197 VIC524194:VIC524197 VRY524194:VRY524197 WBU524194:WBU524197 WLQ524194:WLQ524197 WVM524194:WVM524197 G589730:G589733 JA589730:JA589733 SW589730:SW589733 ACS589730:ACS589733 AMO589730:AMO589733 AWK589730:AWK589733 BGG589730:BGG589733 BQC589730:BQC589733 BZY589730:BZY589733 CJU589730:CJU589733 CTQ589730:CTQ589733 DDM589730:DDM589733 DNI589730:DNI589733 DXE589730:DXE589733 EHA589730:EHA589733 EQW589730:EQW589733 FAS589730:FAS589733 FKO589730:FKO589733 FUK589730:FUK589733 GEG589730:GEG589733 GOC589730:GOC589733 GXY589730:GXY589733 HHU589730:HHU589733 HRQ589730:HRQ589733 IBM589730:IBM589733 ILI589730:ILI589733 IVE589730:IVE589733 JFA589730:JFA589733 JOW589730:JOW589733 JYS589730:JYS589733 KIO589730:KIO589733 KSK589730:KSK589733 LCG589730:LCG589733 LMC589730:LMC589733 LVY589730:LVY589733 MFU589730:MFU589733 MPQ589730:MPQ589733 MZM589730:MZM589733 NJI589730:NJI589733 NTE589730:NTE589733 ODA589730:ODA589733 OMW589730:OMW589733 OWS589730:OWS589733 PGO589730:PGO589733 PQK589730:PQK589733 QAG589730:QAG589733 QKC589730:QKC589733 QTY589730:QTY589733 RDU589730:RDU589733 RNQ589730:RNQ589733 RXM589730:RXM589733 SHI589730:SHI589733 SRE589730:SRE589733 TBA589730:TBA589733 TKW589730:TKW589733 TUS589730:TUS589733 UEO589730:UEO589733 UOK589730:UOK589733 UYG589730:UYG589733 VIC589730:VIC589733 VRY589730:VRY589733 WBU589730:WBU589733 WLQ589730:WLQ589733 WVM589730:WVM589733 G655266:G655269 JA655266:JA655269 SW655266:SW655269 ACS655266:ACS655269 AMO655266:AMO655269 AWK655266:AWK655269 BGG655266:BGG655269 BQC655266:BQC655269 BZY655266:BZY655269 CJU655266:CJU655269 CTQ655266:CTQ655269 DDM655266:DDM655269 DNI655266:DNI655269 DXE655266:DXE655269 EHA655266:EHA655269 EQW655266:EQW655269 FAS655266:FAS655269 FKO655266:FKO655269 FUK655266:FUK655269 GEG655266:GEG655269 GOC655266:GOC655269 GXY655266:GXY655269 HHU655266:HHU655269 HRQ655266:HRQ655269 IBM655266:IBM655269 ILI655266:ILI655269 IVE655266:IVE655269 JFA655266:JFA655269 JOW655266:JOW655269 JYS655266:JYS655269 KIO655266:KIO655269 KSK655266:KSK655269 LCG655266:LCG655269 LMC655266:LMC655269 LVY655266:LVY655269 MFU655266:MFU655269 MPQ655266:MPQ655269 MZM655266:MZM655269 NJI655266:NJI655269 NTE655266:NTE655269 ODA655266:ODA655269 OMW655266:OMW655269 OWS655266:OWS655269 PGO655266:PGO655269 PQK655266:PQK655269 QAG655266:QAG655269 QKC655266:QKC655269 QTY655266:QTY655269 RDU655266:RDU655269 RNQ655266:RNQ655269 RXM655266:RXM655269 SHI655266:SHI655269 SRE655266:SRE655269 TBA655266:TBA655269 TKW655266:TKW655269 TUS655266:TUS655269 UEO655266:UEO655269 UOK655266:UOK655269 UYG655266:UYG655269 VIC655266:VIC655269 VRY655266:VRY655269 WBU655266:WBU655269 WLQ655266:WLQ655269 WVM655266:WVM655269 G720802:G720805 JA720802:JA720805 SW720802:SW720805 ACS720802:ACS720805 AMO720802:AMO720805 AWK720802:AWK720805 BGG720802:BGG720805 BQC720802:BQC720805 BZY720802:BZY720805 CJU720802:CJU720805 CTQ720802:CTQ720805 DDM720802:DDM720805 DNI720802:DNI720805 DXE720802:DXE720805 EHA720802:EHA720805 EQW720802:EQW720805 FAS720802:FAS720805 FKO720802:FKO720805 FUK720802:FUK720805 GEG720802:GEG720805 GOC720802:GOC720805 GXY720802:GXY720805 HHU720802:HHU720805 HRQ720802:HRQ720805 IBM720802:IBM720805 ILI720802:ILI720805 IVE720802:IVE720805 JFA720802:JFA720805 JOW720802:JOW720805 JYS720802:JYS720805 KIO720802:KIO720805 KSK720802:KSK720805 LCG720802:LCG720805 LMC720802:LMC720805 LVY720802:LVY720805 MFU720802:MFU720805 MPQ720802:MPQ720805 MZM720802:MZM720805 NJI720802:NJI720805 NTE720802:NTE720805 ODA720802:ODA720805 OMW720802:OMW720805 OWS720802:OWS720805 PGO720802:PGO720805 PQK720802:PQK720805 QAG720802:QAG720805 QKC720802:QKC720805 QTY720802:QTY720805 RDU720802:RDU720805 RNQ720802:RNQ720805 RXM720802:RXM720805 SHI720802:SHI720805 SRE720802:SRE720805 TBA720802:TBA720805 TKW720802:TKW720805 TUS720802:TUS720805 UEO720802:UEO720805 UOK720802:UOK720805 UYG720802:UYG720805 VIC720802:VIC720805 VRY720802:VRY720805 WBU720802:WBU720805 WLQ720802:WLQ720805 WVM720802:WVM720805 G786338:G786341 JA786338:JA786341 SW786338:SW786341 ACS786338:ACS786341 AMO786338:AMO786341 AWK786338:AWK786341 BGG786338:BGG786341 BQC786338:BQC786341 BZY786338:BZY786341 CJU786338:CJU786341 CTQ786338:CTQ786341 DDM786338:DDM786341 DNI786338:DNI786341 DXE786338:DXE786341 EHA786338:EHA786341 EQW786338:EQW786341 FAS786338:FAS786341 FKO786338:FKO786341 FUK786338:FUK786341 GEG786338:GEG786341 GOC786338:GOC786341 GXY786338:GXY786341 HHU786338:HHU786341 HRQ786338:HRQ786341 IBM786338:IBM786341 ILI786338:ILI786341 IVE786338:IVE786341 JFA786338:JFA786341 JOW786338:JOW786341 JYS786338:JYS786341 KIO786338:KIO786341 KSK786338:KSK786341 LCG786338:LCG786341 LMC786338:LMC786341 LVY786338:LVY786341 MFU786338:MFU786341 MPQ786338:MPQ786341 MZM786338:MZM786341 NJI786338:NJI786341 NTE786338:NTE786341 ODA786338:ODA786341 OMW786338:OMW786341 OWS786338:OWS786341 PGO786338:PGO786341 PQK786338:PQK786341 QAG786338:QAG786341 QKC786338:QKC786341 QTY786338:QTY786341 RDU786338:RDU786341 RNQ786338:RNQ786341 RXM786338:RXM786341 SHI786338:SHI786341 SRE786338:SRE786341 TBA786338:TBA786341 TKW786338:TKW786341 TUS786338:TUS786341 UEO786338:UEO786341 UOK786338:UOK786341 UYG786338:UYG786341 VIC786338:VIC786341 VRY786338:VRY786341 WBU786338:WBU786341 WLQ786338:WLQ786341 WVM786338:WVM786341 G851874:G851877 JA851874:JA851877 SW851874:SW851877 ACS851874:ACS851877 AMO851874:AMO851877 AWK851874:AWK851877 BGG851874:BGG851877 BQC851874:BQC851877 BZY851874:BZY851877 CJU851874:CJU851877 CTQ851874:CTQ851877 DDM851874:DDM851877 DNI851874:DNI851877 DXE851874:DXE851877 EHA851874:EHA851877 EQW851874:EQW851877 FAS851874:FAS851877 FKO851874:FKO851877 FUK851874:FUK851877 GEG851874:GEG851877 GOC851874:GOC851877 GXY851874:GXY851877 HHU851874:HHU851877 HRQ851874:HRQ851877 IBM851874:IBM851877 ILI851874:ILI851877 IVE851874:IVE851877 JFA851874:JFA851877 JOW851874:JOW851877 JYS851874:JYS851877 KIO851874:KIO851877 KSK851874:KSK851877 LCG851874:LCG851877 LMC851874:LMC851877 LVY851874:LVY851877 MFU851874:MFU851877 MPQ851874:MPQ851877 MZM851874:MZM851877 NJI851874:NJI851877 NTE851874:NTE851877 ODA851874:ODA851877 OMW851874:OMW851877 OWS851874:OWS851877 PGO851874:PGO851877 PQK851874:PQK851877 QAG851874:QAG851877 QKC851874:QKC851877 QTY851874:QTY851877 RDU851874:RDU851877 RNQ851874:RNQ851877 RXM851874:RXM851877 SHI851874:SHI851877 SRE851874:SRE851877 TBA851874:TBA851877 TKW851874:TKW851877 TUS851874:TUS851877 UEO851874:UEO851877 UOK851874:UOK851877 UYG851874:UYG851877 VIC851874:VIC851877 VRY851874:VRY851877 WBU851874:WBU851877 WLQ851874:WLQ851877 WVM851874:WVM851877 G917410:G917413 JA917410:JA917413 SW917410:SW917413 ACS917410:ACS917413 AMO917410:AMO917413 AWK917410:AWK917413 BGG917410:BGG917413 BQC917410:BQC917413 BZY917410:BZY917413 CJU917410:CJU917413 CTQ917410:CTQ917413 DDM917410:DDM917413 DNI917410:DNI917413 DXE917410:DXE917413 EHA917410:EHA917413 EQW917410:EQW917413 FAS917410:FAS917413 FKO917410:FKO917413 FUK917410:FUK917413 GEG917410:GEG917413 GOC917410:GOC917413 GXY917410:GXY917413 HHU917410:HHU917413 HRQ917410:HRQ917413 IBM917410:IBM917413 ILI917410:ILI917413 IVE917410:IVE917413 JFA917410:JFA917413 JOW917410:JOW917413 JYS917410:JYS917413 KIO917410:KIO917413 KSK917410:KSK917413 LCG917410:LCG917413 LMC917410:LMC917413 LVY917410:LVY917413 MFU917410:MFU917413 MPQ917410:MPQ917413 MZM917410:MZM917413 NJI917410:NJI917413 NTE917410:NTE917413 ODA917410:ODA917413 OMW917410:OMW917413 OWS917410:OWS917413 PGO917410:PGO917413 PQK917410:PQK917413 QAG917410:QAG917413 QKC917410:QKC917413 QTY917410:QTY917413 RDU917410:RDU917413 RNQ917410:RNQ917413 RXM917410:RXM917413 SHI917410:SHI917413 SRE917410:SRE917413 TBA917410:TBA917413 TKW917410:TKW917413 TUS917410:TUS917413 UEO917410:UEO917413 UOK917410:UOK917413 UYG917410:UYG917413 VIC917410:VIC917413 VRY917410:VRY917413 WBU917410:WBU917413 WLQ917410:WLQ917413 WVM917410:WVM917413 G982946:G982949 JA982946:JA982949 SW982946:SW982949 ACS982946:ACS982949 AMO982946:AMO982949 AWK982946:AWK982949 BGG982946:BGG982949 BQC982946:BQC982949 BZY982946:BZY982949 CJU982946:CJU982949 CTQ982946:CTQ982949 DDM982946:DDM982949 DNI982946:DNI982949 DXE982946:DXE982949 EHA982946:EHA982949 EQW982946:EQW982949 FAS982946:FAS982949 FKO982946:FKO982949 FUK982946:FUK982949 GEG982946:GEG982949 GOC982946:GOC982949 GXY982946:GXY982949 HHU982946:HHU982949 HRQ982946:HRQ982949 IBM982946:IBM982949 ILI982946:ILI982949 IVE982946:IVE982949 JFA982946:JFA982949 JOW982946:JOW982949 JYS982946:JYS982949 KIO982946:KIO982949 KSK982946:KSK982949 LCG982946:LCG982949 LMC982946:LMC982949 LVY982946:LVY982949 MFU982946:MFU982949 MPQ982946:MPQ982949 MZM982946:MZM982949 NJI982946:NJI982949 NTE982946:NTE982949 ODA982946:ODA982949 OMW982946:OMW982949 OWS982946:OWS982949 PGO982946:PGO982949 PQK982946:PQK982949 QAG982946:QAG982949 QKC982946:QKC982949 QTY982946:QTY982949 RDU982946:RDU982949 RNQ982946:RNQ982949 RXM982946:RXM982949 SHI982946:SHI982949 SRE982946:SRE982949 TBA982946:TBA982949 TKW982946:TKW982949 TUS982946:TUS982949 UEO982946:UEO982949 UOK982946:UOK982949 UYG982946:UYG982949 VIC982946:VIC982949 VRY982946:VRY982949 WBU982946:WBU982949 WLQ982946:WLQ982949 WVM982946:WVM982949 G65414:G65438 JA65414:JA65438 SW65414:SW65438 ACS65414:ACS65438 AMO65414:AMO65438 AWK65414:AWK65438 BGG65414:BGG65438 BQC65414:BQC65438 BZY65414:BZY65438 CJU65414:CJU65438 CTQ65414:CTQ65438 DDM65414:DDM65438 DNI65414:DNI65438 DXE65414:DXE65438 EHA65414:EHA65438 EQW65414:EQW65438 FAS65414:FAS65438 FKO65414:FKO65438 FUK65414:FUK65438 GEG65414:GEG65438 GOC65414:GOC65438 GXY65414:GXY65438 HHU65414:HHU65438 HRQ65414:HRQ65438 IBM65414:IBM65438 ILI65414:ILI65438 IVE65414:IVE65438 JFA65414:JFA65438 JOW65414:JOW65438 JYS65414:JYS65438 KIO65414:KIO65438 KSK65414:KSK65438 LCG65414:LCG65438 LMC65414:LMC65438 LVY65414:LVY65438 MFU65414:MFU65438 MPQ65414:MPQ65438 MZM65414:MZM65438 NJI65414:NJI65438 NTE65414:NTE65438 ODA65414:ODA65438 OMW65414:OMW65438 OWS65414:OWS65438 PGO65414:PGO65438 PQK65414:PQK65438 QAG65414:QAG65438 QKC65414:QKC65438 QTY65414:QTY65438 RDU65414:RDU65438 RNQ65414:RNQ65438 RXM65414:RXM65438 SHI65414:SHI65438 SRE65414:SRE65438 TBA65414:TBA65438 TKW65414:TKW65438 TUS65414:TUS65438 UEO65414:UEO65438 UOK65414:UOK65438 UYG65414:UYG65438 VIC65414:VIC65438 VRY65414:VRY65438 WBU65414:WBU65438 WLQ65414:WLQ65438 WVM65414:WVM65438 G130950:G130974 JA130950:JA130974 SW130950:SW130974 ACS130950:ACS130974 AMO130950:AMO130974 AWK130950:AWK130974 BGG130950:BGG130974 BQC130950:BQC130974 BZY130950:BZY130974 CJU130950:CJU130974 CTQ130950:CTQ130974 DDM130950:DDM130974 DNI130950:DNI130974 DXE130950:DXE130974 EHA130950:EHA130974 EQW130950:EQW130974 FAS130950:FAS130974 FKO130950:FKO130974 FUK130950:FUK130974 GEG130950:GEG130974 GOC130950:GOC130974 GXY130950:GXY130974 HHU130950:HHU130974 HRQ130950:HRQ130974 IBM130950:IBM130974 ILI130950:ILI130974 IVE130950:IVE130974 JFA130950:JFA130974 JOW130950:JOW130974 JYS130950:JYS130974 KIO130950:KIO130974 KSK130950:KSK130974 LCG130950:LCG130974 LMC130950:LMC130974 LVY130950:LVY130974 MFU130950:MFU130974 MPQ130950:MPQ130974 MZM130950:MZM130974 NJI130950:NJI130974 NTE130950:NTE130974 ODA130950:ODA130974 OMW130950:OMW130974 OWS130950:OWS130974 PGO130950:PGO130974 PQK130950:PQK130974 QAG130950:QAG130974 QKC130950:QKC130974 QTY130950:QTY130974 RDU130950:RDU130974 RNQ130950:RNQ130974 RXM130950:RXM130974 SHI130950:SHI130974 SRE130950:SRE130974 TBA130950:TBA130974 TKW130950:TKW130974 TUS130950:TUS130974 UEO130950:UEO130974 UOK130950:UOK130974 UYG130950:UYG130974 VIC130950:VIC130974 VRY130950:VRY130974 WBU130950:WBU130974 WLQ130950:WLQ130974 WVM130950:WVM130974 G196486:G196510 JA196486:JA196510 SW196486:SW196510 ACS196486:ACS196510 AMO196486:AMO196510 AWK196486:AWK196510 BGG196486:BGG196510 BQC196486:BQC196510 BZY196486:BZY196510 CJU196486:CJU196510 CTQ196486:CTQ196510 DDM196486:DDM196510 DNI196486:DNI196510 DXE196486:DXE196510 EHA196486:EHA196510 EQW196486:EQW196510 FAS196486:FAS196510 FKO196486:FKO196510 FUK196486:FUK196510 GEG196486:GEG196510 GOC196486:GOC196510 GXY196486:GXY196510 HHU196486:HHU196510 HRQ196486:HRQ196510 IBM196486:IBM196510 ILI196486:ILI196510 IVE196486:IVE196510 JFA196486:JFA196510 JOW196486:JOW196510 JYS196486:JYS196510 KIO196486:KIO196510 KSK196486:KSK196510 LCG196486:LCG196510 LMC196486:LMC196510 LVY196486:LVY196510 MFU196486:MFU196510 MPQ196486:MPQ196510 MZM196486:MZM196510 NJI196486:NJI196510 NTE196486:NTE196510 ODA196486:ODA196510 OMW196486:OMW196510 OWS196486:OWS196510 PGO196486:PGO196510 PQK196486:PQK196510 QAG196486:QAG196510 QKC196486:QKC196510 QTY196486:QTY196510 RDU196486:RDU196510 RNQ196486:RNQ196510 RXM196486:RXM196510 SHI196486:SHI196510 SRE196486:SRE196510 TBA196486:TBA196510 TKW196486:TKW196510 TUS196486:TUS196510 UEO196486:UEO196510 UOK196486:UOK196510 UYG196486:UYG196510 VIC196486:VIC196510 VRY196486:VRY196510 WBU196486:WBU196510 WLQ196486:WLQ196510 WVM196486:WVM196510 G262022:G262046 JA262022:JA262046 SW262022:SW262046 ACS262022:ACS262046 AMO262022:AMO262046 AWK262022:AWK262046 BGG262022:BGG262046 BQC262022:BQC262046 BZY262022:BZY262046 CJU262022:CJU262046 CTQ262022:CTQ262046 DDM262022:DDM262046 DNI262022:DNI262046 DXE262022:DXE262046 EHA262022:EHA262046 EQW262022:EQW262046 FAS262022:FAS262046 FKO262022:FKO262046 FUK262022:FUK262046 GEG262022:GEG262046 GOC262022:GOC262046 GXY262022:GXY262046 HHU262022:HHU262046 HRQ262022:HRQ262046 IBM262022:IBM262046 ILI262022:ILI262046 IVE262022:IVE262046 JFA262022:JFA262046 JOW262022:JOW262046 JYS262022:JYS262046 KIO262022:KIO262046 KSK262022:KSK262046 LCG262022:LCG262046 LMC262022:LMC262046 LVY262022:LVY262046 MFU262022:MFU262046 MPQ262022:MPQ262046 MZM262022:MZM262046 NJI262022:NJI262046 NTE262022:NTE262046 ODA262022:ODA262046 OMW262022:OMW262046 OWS262022:OWS262046 PGO262022:PGO262046 PQK262022:PQK262046 QAG262022:QAG262046 QKC262022:QKC262046 QTY262022:QTY262046 RDU262022:RDU262046 RNQ262022:RNQ262046 RXM262022:RXM262046 SHI262022:SHI262046 SRE262022:SRE262046 TBA262022:TBA262046 TKW262022:TKW262046 TUS262022:TUS262046 UEO262022:UEO262046 UOK262022:UOK262046 UYG262022:UYG262046 VIC262022:VIC262046 VRY262022:VRY262046 WBU262022:WBU262046 WLQ262022:WLQ262046 WVM262022:WVM262046 G327558:G327582 JA327558:JA327582 SW327558:SW327582 ACS327558:ACS327582 AMO327558:AMO327582 AWK327558:AWK327582 BGG327558:BGG327582 BQC327558:BQC327582 BZY327558:BZY327582 CJU327558:CJU327582 CTQ327558:CTQ327582 DDM327558:DDM327582 DNI327558:DNI327582 DXE327558:DXE327582 EHA327558:EHA327582 EQW327558:EQW327582 FAS327558:FAS327582 FKO327558:FKO327582 FUK327558:FUK327582 GEG327558:GEG327582 GOC327558:GOC327582 GXY327558:GXY327582 HHU327558:HHU327582 HRQ327558:HRQ327582 IBM327558:IBM327582 ILI327558:ILI327582 IVE327558:IVE327582 JFA327558:JFA327582 JOW327558:JOW327582 JYS327558:JYS327582 KIO327558:KIO327582 KSK327558:KSK327582 LCG327558:LCG327582 LMC327558:LMC327582 LVY327558:LVY327582 MFU327558:MFU327582 MPQ327558:MPQ327582 MZM327558:MZM327582 NJI327558:NJI327582 NTE327558:NTE327582 ODA327558:ODA327582 OMW327558:OMW327582 OWS327558:OWS327582 PGO327558:PGO327582 PQK327558:PQK327582 QAG327558:QAG327582 QKC327558:QKC327582 QTY327558:QTY327582 RDU327558:RDU327582 RNQ327558:RNQ327582 RXM327558:RXM327582 SHI327558:SHI327582 SRE327558:SRE327582 TBA327558:TBA327582 TKW327558:TKW327582 TUS327558:TUS327582 UEO327558:UEO327582 UOK327558:UOK327582 UYG327558:UYG327582 VIC327558:VIC327582 VRY327558:VRY327582 WBU327558:WBU327582 WLQ327558:WLQ327582 WVM327558:WVM327582 G393094:G393118 JA393094:JA393118 SW393094:SW393118 ACS393094:ACS393118 AMO393094:AMO393118 AWK393094:AWK393118 BGG393094:BGG393118 BQC393094:BQC393118 BZY393094:BZY393118 CJU393094:CJU393118 CTQ393094:CTQ393118 DDM393094:DDM393118 DNI393094:DNI393118 DXE393094:DXE393118 EHA393094:EHA393118 EQW393094:EQW393118 FAS393094:FAS393118 FKO393094:FKO393118 FUK393094:FUK393118 GEG393094:GEG393118 GOC393094:GOC393118 GXY393094:GXY393118 HHU393094:HHU393118 HRQ393094:HRQ393118 IBM393094:IBM393118 ILI393094:ILI393118 IVE393094:IVE393118 JFA393094:JFA393118 JOW393094:JOW393118 JYS393094:JYS393118 KIO393094:KIO393118 KSK393094:KSK393118 LCG393094:LCG393118 LMC393094:LMC393118 LVY393094:LVY393118 MFU393094:MFU393118 MPQ393094:MPQ393118 MZM393094:MZM393118 NJI393094:NJI393118 NTE393094:NTE393118 ODA393094:ODA393118 OMW393094:OMW393118 OWS393094:OWS393118 PGO393094:PGO393118 PQK393094:PQK393118 QAG393094:QAG393118 QKC393094:QKC393118 QTY393094:QTY393118 RDU393094:RDU393118 RNQ393094:RNQ393118 RXM393094:RXM393118 SHI393094:SHI393118 SRE393094:SRE393118 TBA393094:TBA393118 TKW393094:TKW393118 TUS393094:TUS393118 UEO393094:UEO393118 UOK393094:UOK393118 UYG393094:UYG393118 VIC393094:VIC393118 VRY393094:VRY393118 WBU393094:WBU393118 WLQ393094:WLQ393118 WVM393094:WVM393118 G458630:G458654 JA458630:JA458654 SW458630:SW458654 ACS458630:ACS458654 AMO458630:AMO458654 AWK458630:AWK458654 BGG458630:BGG458654 BQC458630:BQC458654 BZY458630:BZY458654 CJU458630:CJU458654 CTQ458630:CTQ458654 DDM458630:DDM458654 DNI458630:DNI458654 DXE458630:DXE458654 EHA458630:EHA458654 EQW458630:EQW458654 FAS458630:FAS458654 FKO458630:FKO458654 FUK458630:FUK458654 GEG458630:GEG458654 GOC458630:GOC458654 GXY458630:GXY458654 HHU458630:HHU458654 HRQ458630:HRQ458654 IBM458630:IBM458654 ILI458630:ILI458654 IVE458630:IVE458654 JFA458630:JFA458654 JOW458630:JOW458654 JYS458630:JYS458654 KIO458630:KIO458654 KSK458630:KSK458654 LCG458630:LCG458654 LMC458630:LMC458654 LVY458630:LVY458654 MFU458630:MFU458654 MPQ458630:MPQ458654 MZM458630:MZM458654 NJI458630:NJI458654 NTE458630:NTE458654 ODA458630:ODA458654 OMW458630:OMW458654 OWS458630:OWS458654 PGO458630:PGO458654 PQK458630:PQK458654 QAG458630:QAG458654 QKC458630:QKC458654 QTY458630:QTY458654 RDU458630:RDU458654 RNQ458630:RNQ458654 RXM458630:RXM458654 SHI458630:SHI458654 SRE458630:SRE458654 TBA458630:TBA458654 TKW458630:TKW458654 TUS458630:TUS458654 UEO458630:UEO458654 UOK458630:UOK458654 UYG458630:UYG458654 VIC458630:VIC458654 VRY458630:VRY458654 WBU458630:WBU458654 WLQ458630:WLQ458654 WVM458630:WVM458654 G524166:G524190 JA524166:JA524190 SW524166:SW524190 ACS524166:ACS524190 AMO524166:AMO524190 AWK524166:AWK524190 BGG524166:BGG524190 BQC524166:BQC524190 BZY524166:BZY524190 CJU524166:CJU524190 CTQ524166:CTQ524190 DDM524166:DDM524190 DNI524166:DNI524190 DXE524166:DXE524190 EHA524166:EHA524190 EQW524166:EQW524190 FAS524166:FAS524190 FKO524166:FKO524190 FUK524166:FUK524190 GEG524166:GEG524190 GOC524166:GOC524190 GXY524166:GXY524190 HHU524166:HHU524190 HRQ524166:HRQ524190 IBM524166:IBM524190 ILI524166:ILI524190 IVE524166:IVE524190 JFA524166:JFA524190 JOW524166:JOW524190 JYS524166:JYS524190 KIO524166:KIO524190 KSK524166:KSK524190 LCG524166:LCG524190 LMC524166:LMC524190 LVY524166:LVY524190 MFU524166:MFU524190 MPQ524166:MPQ524190 MZM524166:MZM524190 NJI524166:NJI524190 NTE524166:NTE524190 ODA524166:ODA524190 OMW524166:OMW524190 OWS524166:OWS524190 PGO524166:PGO524190 PQK524166:PQK524190 QAG524166:QAG524190 QKC524166:QKC524190 QTY524166:QTY524190 RDU524166:RDU524190 RNQ524166:RNQ524190 RXM524166:RXM524190 SHI524166:SHI524190 SRE524166:SRE524190 TBA524166:TBA524190 TKW524166:TKW524190 TUS524166:TUS524190 UEO524166:UEO524190 UOK524166:UOK524190 UYG524166:UYG524190 VIC524166:VIC524190 VRY524166:VRY524190 WBU524166:WBU524190 WLQ524166:WLQ524190 WVM524166:WVM524190 G589702:G589726 JA589702:JA589726 SW589702:SW589726 ACS589702:ACS589726 AMO589702:AMO589726 AWK589702:AWK589726 BGG589702:BGG589726 BQC589702:BQC589726 BZY589702:BZY589726 CJU589702:CJU589726 CTQ589702:CTQ589726 DDM589702:DDM589726 DNI589702:DNI589726 DXE589702:DXE589726 EHA589702:EHA589726 EQW589702:EQW589726 FAS589702:FAS589726 FKO589702:FKO589726 FUK589702:FUK589726 GEG589702:GEG589726 GOC589702:GOC589726 GXY589702:GXY589726 HHU589702:HHU589726 HRQ589702:HRQ589726 IBM589702:IBM589726 ILI589702:ILI589726 IVE589702:IVE589726 JFA589702:JFA589726 JOW589702:JOW589726 JYS589702:JYS589726 KIO589702:KIO589726 KSK589702:KSK589726 LCG589702:LCG589726 LMC589702:LMC589726 LVY589702:LVY589726 MFU589702:MFU589726 MPQ589702:MPQ589726 MZM589702:MZM589726 NJI589702:NJI589726 NTE589702:NTE589726 ODA589702:ODA589726 OMW589702:OMW589726 OWS589702:OWS589726 PGO589702:PGO589726 PQK589702:PQK589726 QAG589702:QAG589726 QKC589702:QKC589726 QTY589702:QTY589726 RDU589702:RDU589726 RNQ589702:RNQ589726 RXM589702:RXM589726 SHI589702:SHI589726 SRE589702:SRE589726 TBA589702:TBA589726 TKW589702:TKW589726 TUS589702:TUS589726 UEO589702:UEO589726 UOK589702:UOK589726 UYG589702:UYG589726 VIC589702:VIC589726 VRY589702:VRY589726 WBU589702:WBU589726 WLQ589702:WLQ589726 WVM589702:WVM589726 G655238:G655262 JA655238:JA655262 SW655238:SW655262 ACS655238:ACS655262 AMO655238:AMO655262 AWK655238:AWK655262 BGG655238:BGG655262 BQC655238:BQC655262 BZY655238:BZY655262 CJU655238:CJU655262 CTQ655238:CTQ655262 DDM655238:DDM655262 DNI655238:DNI655262 DXE655238:DXE655262 EHA655238:EHA655262 EQW655238:EQW655262 FAS655238:FAS655262 FKO655238:FKO655262 FUK655238:FUK655262 GEG655238:GEG655262 GOC655238:GOC655262 GXY655238:GXY655262 HHU655238:HHU655262 HRQ655238:HRQ655262 IBM655238:IBM655262 ILI655238:ILI655262 IVE655238:IVE655262 JFA655238:JFA655262 JOW655238:JOW655262 JYS655238:JYS655262 KIO655238:KIO655262 KSK655238:KSK655262 LCG655238:LCG655262 LMC655238:LMC655262 LVY655238:LVY655262 MFU655238:MFU655262 MPQ655238:MPQ655262 MZM655238:MZM655262 NJI655238:NJI655262 NTE655238:NTE655262 ODA655238:ODA655262 OMW655238:OMW655262 OWS655238:OWS655262 PGO655238:PGO655262 PQK655238:PQK655262 QAG655238:QAG655262 QKC655238:QKC655262 QTY655238:QTY655262 RDU655238:RDU655262 RNQ655238:RNQ655262 RXM655238:RXM655262 SHI655238:SHI655262 SRE655238:SRE655262 TBA655238:TBA655262 TKW655238:TKW655262 TUS655238:TUS655262 UEO655238:UEO655262 UOK655238:UOK655262 UYG655238:UYG655262 VIC655238:VIC655262 VRY655238:VRY655262 WBU655238:WBU655262 WLQ655238:WLQ655262 WVM655238:WVM655262 G720774:G720798 JA720774:JA720798 SW720774:SW720798 ACS720774:ACS720798 AMO720774:AMO720798 AWK720774:AWK720798 BGG720774:BGG720798 BQC720774:BQC720798 BZY720774:BZY720798 CJU720774:CJU720798 CTQ720774:CTQ720798 DDM720774:DDM720798 DNI720774:DNI720798 DXE720774:DXE720798 EHA720774:EHA720798 EQW720774:EQW720798 FAS720774:FAS720798 FKO720774:FKO720798 FUK720774:FUK720798 GEG720774:GEG720798 GOC720774:GOC720798 GXY720774:GXY720798 HHU720774:HHU720798 HRQ720774:HRQ720798 IBM720774:IBM720798 ILI720774:ILI720798 IVE720774:IVE720798 JFA720774:JFA720798 JOW720774:JOW720798 JYS720774:JYS720798 KIO720774:KIO720798 KSK720774:KSK720798 LCG720774:LCG720798 LMC720774:LMC720798 LVY720774:LVY720798 MFU720774:MFU720798 MPQ720774:MPQ720798 MZM720774:MZM720798 NJI720774:NJI720798 NTE720774:NTE720798 ODA720774:ODA720798 OMW720774:OMW720798 OWS720774:OWS720798 PGO720774:PGO720798 PQK720774:PQK720798 QAG720774:QAG720798 QKC720774:QKC720798 QTY720774:QTY720798 RDU720774:RDU720798 RNQ720774:RNQ720798 RXM720774:RXM720798 SHI720774:SHI720798 SRE720774:SRE720798 TBA720774:TBA720798 TKW720774:TKW720798 TUS720774:TUS720798 UEO720774:UEO720798 UOK720774:UOK720798 UYG720774:UYG720798 VIC720774:VIC720798 VRY720774:VRY720798 WBU720774:WBU720798 WLQ720774:WLQ720798 WVM720774:WVM720798 G786310:G786334 JA786310:JA786334 SW786310:SW786334 ACS786310:ACS786334 AMO786310:AMO786334 AWK786310:AWK786334 BGG786310:BGG786334 BQC786310:BQC786334 BZY786310:BZY786334 CJU786310:CJU786334 CTQ786310:CTQ786334 DDM786310:DDM786334 DNI786310:DNI786334 DXE786310:DXE786334 EHA786310:EHA786334 EQW786310:EQW786334 FAS786310:FAS786334 FKO786310:FKO786334 FUK786310:FUK786334 GEG786310:GEG786334 GOC786310:GOC786334 GXY786310:GXY786334 HHU786310:HHU786334 HRQ786310:HRQ786334 IBM786310:IBM786334 ILI786310:ILI786334 IVE786310:IVE786334 JFA786310:JFA786334 JOW786310:JOW786334 JYS786310:JYS786334 KIO786310:KIO786334 KSK786310:KSK786334 LCG786310:LCG786334 LMC786310:LMC786334 LVY786310:LVY786334 MFU786310:MFU786334 MPQ786310:MPQ786334 MZM786310:MZM786334 NJI786310:NJI786334 NTE786310:NTE786334 ODA786310:ODA786334 OMW786310:OMW786334 OWS786310:OWS786334 PGO786310:PGO786334 PQK786310:PQK786334 QAG786310:QAG786334 QKC786310:QKC786334 QTY786310:QTY786334 RDU786310:RDU786334 RNQ786310:RNQ786334 RXM786310:RXM786334 SHI786310:SHI786334 SRE786310:SRE786334 TBA786310:TBA786334 TKW786310:TKW786334 TUS786310:TUS786334 UEO786310:UEO786334 UOK786310:UOK786334 UYG786310:UYG786334 VIC786310:VIC786334 VRY786310:VRY786334 WBU786310:WBU786334 WLQ786310:WLQ786334 WVM786310:WVM786334 G851846:G851870 JA851846:JA851870 SW851846:SW851870 ACS851846:ACS851870 AMO851846:AMO851870 AWK851846:AWK851870 BGG851846:BGG851870 BQC851846:BQC851870 BZY851846:BZY851870 CJU851846:CJU851870 CTQ851846:CTQ851870 DDM851846:DDM851870 DNI851846:DNI851870 DXE851846:DXE851870 EHA851846:EHA851870 EQW851846:EQW851870 FAS851846:FAS851870 FKO851846:FKO851870 FUK851846:FUK851870 GEG851846:GEG851870 GOC851846:GOC851870 GXY851846:GXY851870 HHU851846:HHU851870 HRQ851846:HRQ851870 IBM851846:IBM851870 ILI851846:ILI851870 IVE851846:IVE851870 JFA851846:JFA851870 JOW851846:JOW851870 JYS851846:JYS851870 KIO851846:KIO851870 KSK851846:KSK851870 LCG851846:LCG851870 LMC851846:LMC851870 LVY851846:LVY851870 MFU851846:MFU851870 MPQ851846:MPQ851870 MZM851846:MZM851870 NJI851846:NJI851870 NTE851846:NTE851870 ODA851846:ODA851870 OMW851846:OMW851870 OWS851846:OWS851870 PGO851846:PGO851870 PQK851846:PQK851870 QAG851846:QAG851870 QKC851846:QKC851870 QTY851846:QTY851870 RDU851846:RDU851870 RNQ851846:RNQ851870 RXM851846:RXM851870 SHI851846:SHI851870 SRE851846:SRE851870 TBA851846:TBA851870 TKW851846:TKW851870 TUS851846:TUS851870 UEO851846:UEO851870 UOK851846:UOK851870 UYG851846:UYG851870 VIC851846:VIC851870 VRY851846:VRY851870 WBU851846:WBU851870 WLQ851846:WLQ851870 WVM851846:WVM851870 G917382:G917406 JA917382:JA917406 SW917382:SW917406 ACS917382:ACS917406 AMO917382:AMO917406 AWK917382:AWK917406 BGG917382:BGG917406 BQC917382:BQC917406 BZY917382:BZY917406 CJU917382:CJU917406 CTQ917382:CTQ917406 DDM917382:DDM917406 DNI917382:DNI917406 DXE917382:DXE917406 EHA917382:EHA917406 EQW917382:EQW917406 FAS917382:FAS917406 FKO917382:FKO917406 FUK917382:FUK917406 GEG917382:GEG917406 GOC917382:GOC917406 GXY917382:GXY917406 HHU917382:HHU917406 HRQ917382:HRQ917406 IBM917382:IBM917406 ILI917382:ILI917406 IVE917382:IVE917406 JFA917382:JFA917406 JOW917382:JOW917406 JYS917382:JYS917406 KIO917382:KIO917406 KSK917382:KSK917406 LCG917382:LCG917406 LMC917382:LMC917406 LVY917382:LVY917406 MFU917382:MFU917406 MPQ917382:MPQ917406 MZM917382:MZM917406 NJI917382:NJI917406 NTE917382:NTE917406 ODA917382:ODA917406 OMW917382:OMW917406 OWS917382:OWS917406 PGO917382:PGO917406 PQK917382:PQK917406 QAG917382:QAG917406 QKC917382:QKC917406 QTY917382:QTY917406 RDU917382:RDU917406 RNQ917382:RNQ917406 RXM917382:RXM917406 SHI917382:SHI917406 SRE917382:SRE917406 TBA917382:TBA917406 TKW917382:TKW917406 TUS917382:TUS917406 UEO917382:UEO917406 UOK917382:UOK917406 UYG917382:UYG917406 VIC917382:VIC917406 VRY917382:VRY917406 WBU917382:WBU917406 WLQ917382:WLQ917406 WVM917382:WVM917406 G982918:G982942 JA982918:JA982942 SW982918:SW982942 ACS982918:ACS982942 AMO982918:AMO982942 AWK982918:AWK982942 BGG982918:BGG982942 BQC982918:BQC982942 BZY982918:BZY982942 CJU982918:CJU982942 CTQ982918:CTQ982942 DDM982918:DDM982942 DNI982918:DNI982942 DXE982918:DXE982942 EHA982918:EHA982942 EQW982918:EQW982942 FAS982918:FAS982942 FKO982918:FKO982942 FUK982918:FUK982942 GEG982918:GEG982942 GOC982918:GOC982942 GXY982918:GXY982942 HHU982918:HHU982942 HRQ982918:HRQ982942 IBM982918:IBM982942 ILI982918:ILI982942 IVE982918:IVE982942 JFA982918:JFA982942 JOW982918:JOW982942 JYS982918:JYS982942 KIO982918:KIO982942 KSK982918:KSK982942 LCG982918:LCG982942 LMC982918:LMC982942 LVY982918:LVY982942 MFU982918:MFU982942 MPQ982918:MPQ982942 MZM982918:MZM982942 NJI982918:NJI982942 NTE982918:NTE982942 ODA982918:ODA982942 OMW982918:OMW982942 OWS982918:OWS982942 PGO982918:PGO982942 PQK982918:PQK982942 QAG982918:QAG982942 QKC982918:QKC982942 QTY982918:QTY982942 RDU982918:RDU982942 RNQ982918:RNQ982942 RXM982918:RXM982942 SHI982918:SHI982942 SRE982918:SRE982942 TBA982918:TBA982942 TKW982918:TKW982942 TUS982918:TUS982942 UEO982918:UEO982942 UOK982918:UOK982942 UYG982918:UYG982942 VIC982918:VIC982942 VRY982918:VRY982942 WBU982918:WBU982942 WLQ982918:WLQ982942 WVM982918:WVM982942 G65395:G65410 JA65395:JA65410 SW65395:SW65410 ACS65395:ACS65410 AMO65395:AMO65410 AWK65395:AWK65410 BGG65395:BGG65410 BQC65395:BQC65410 BZY65395:BZY65410 CJU65395:CJU65410 CTQ65395:CTQ65410 DDM65395:DDM65410 DNI65395:DNI65410 DXE65395:DXE65410 EHA65395:EHA65410 EQW65395:EQW65410 FAS65395:FAS65410 FKO65395:FKO65410 FUK65395:FUK65410 GEG65395:GEG65410 GOC65395:GOC65410 GXY65395:GXY65410 HHU65395:HHU65410 HRQ65395:HRQ65410 IBM65395:IBM65410 ILI65395:ILI65410 IVE65395:IVE65410 JFA65395:JFA65410 JOW65395:JOW65410 JYS65395:JYS65410 KIO65395:KIO65410 KSK65395:KSK65410 LCG65395:LCG65410 LMC65395:LMC65410 LVY65395:LVY65410 MFU65395:MFU65410 MPQ65395:MPQ65410 MZM65395:MZM65410 NJI65395:NJI65410 NTE65395:NTE65410 ODA65395:ODA65410 OMW65395:OMW65410 OWS65395:OWS65410 PGO65395:PGO65410 PQK65395:PQK65410 QAG65395:QAG65410 QKC65395:QKC65410 QTY65395:QTY65410 RDU65395:RDU65410 RNQ65395:RNQ65410 RXM65395:RXM65410 SHI65395:SHI65410 SRE65395:SRE65410 TBA65395:TBA65410 TKW65395:TKW65410 TUS65395:TUS65410 UEO65395:UEO65410 UOK65395:UOK65410 UYG65395:UYG65410 VIC65395:VIC65410 VRY65395:VRY65410 WBU65395:WBU65410 WLQ65395:WLQ65410 WVM65395:WVM65410 G130931:G130946 JA130931:JA130946 SW130931:SW130946 ACS130931:ACS130946 AMO130931:AMO130946 AWK130931:AWK130946 BGG130931:BGG130946 BQC130931:BQC130946 BZY130931:BZY130946 CJU130931:CJU130946 CTQ130931:CTQ130946 DDM130931:DDM130946 DNI130931:DNI130946 DXE130931:DXE130946 EHA130931:EHA130946 EQW130931:EQW130946 FAS130931:FAS130946 FKO130931:FKO130946 FUK130931:FUK130946 GEG130931:GEG130946 GOC130931:GOC130946 GXY130931:GXY130946 HHU130931:HHU130946 HRQ130931:HRQ130946 IBM130931:IBM130946 ILI130931:ILI130946 IVE130931:IVE130946 JFA130931:JFA130946 JOW130931:JOW130946 JYS130931:JYS130946 KIO130931:KIO130946 KSK130931:KSK130946 LCG130931:LCG130946 LMC130931:LMC130946 LVY130931:LVY130946 MFU130931:MFU130946 MPQ130931:MPQ130946 MZM130931:MZM130946 NJI130931:NJI130946 NTE130931:NTE130946 ODA130931:ODA130946 OMW130931:OMW130946 OWS130931:OWS130946 PGO130931:PGO130946 PQK130931:PQK130946 QAG130931:QAG130946 QKC130931:QKC130946 QTY130931:QTY130946 RDU130931:RDU130946 RNQ130931:RNQ130946 RXM130931:RXM130946 SHI130931:SHI130946 SRE130931:SRE130946 TBA130931:TBA130946 TKW130931:TKW130946 TUS130931:TUS130946 UEO130931:UEO130946 UOK130931:UOK130946 UYG130931:UYG130946 VIC130931:VIC130946 VRY130931:VRY130946 WBU130931:WBU130946 WLQ130931:WLQ130946 WVM130931:WVM130946 G196467:G196482 JA196467:JA196482 SW196467:SW196482 ACS196467:ACS196482 AMO196467:AMO196482 AWK196467:AWK196482 BGG196467:BGG196482 BQC196467:BQC196482 BZY196467:BZY196482 CJU196467:CJU196482 CTQ196467:CTQ196482 DDM196467:DDM196482 DNI196467:DNI196482 DXE196467:DXE196482 EHA196467:EHA196482 EQW196467:EQW196482 FAS196467:FAS196482 FKO196467:FKO196482 FUK196467:FUK196482 GEG196467:GEG196482 GOC196467:GOC196482 GXY196467:GXY196482 HHU196467:HHU196482 HRQ196467:HRQ196482 IBM196467:IBM196482 ILI196467:ILI196482 IVE196467:IVE196482 JFA196467:JFA196482 JOW196467:JOW196482 JYS196467:JYS196482 KIO196467:KIO196482 KSK196467:KSK196482 LCG196467:LCG196482 LMC196467:LMC196482 LVY196467:LVY196482 MFU196467:MFU196482 MPQ196467:MPQ196482 MZM196467:MZM196482 NJI196467:NJI196482 NTE196467:NTE196482 ODA196467:ODA196482 OMW196467:OMW196482 OWS196467:OWS196482 PGO196467:PGO196482 PQK196467:PQK196482 QAG196467:QAG196482 QKC196467:QKC196482 QTY196467:QTY196482 RDU196467:RDU196482 RNQ196467:RNQ196482 RXM196467:RXM196482 SHI196467:SHI196482 SRE196467:SRE196482 TBA196467:TBA196482 TKW196467:TKW196482 TUS196467:TUS196482 UEO196467:UEO196482 UOK196467:UOK196482 UYG196467:UYG196482 VIC196467:VIC196482 VRY196467:VRY196482 WBU196467:WBU196482 WLQ196467:WLQ196482 WVM196467:WVM196482 G262003:G262018 JA262003:JA262018 SW262003:SW262018 ACS262003:ACS262018 AMO262003:AMO262018 AWK262003:AWK262018 BGG262003:BGG262018 BQC262003:BQC262018 BZY262003:BZY262018 CJU262003:CJU262018 CTQ262003:CTQ262018 DDM262003:DDM262018 DNI262003:DNI262018 DXE262003:DXE262018 EHA262003:EHA262018 EQW262003:EQW262018 FAS262003:FAS262018 FKO262003:FKO262018 FUK262003:FUK262018 GEG262003:GEG262018 GOC262003:GOC262018 GXY262003:GXY262018 HHU262003:HHU262018 HRQ262003:HRQ262018 IBM262003:IBM262018 ILI262003:ILI262018 IVE262003:IVE262018 JFA262003:JFA262018 JOW262003:JOW262018 JYS262003:JYS262018 KIO262003:KIO262018 KSK262003:KSK262018 LCG262003:LCG262018 LMC262003:LMC262018 LVY262003:LVY262018 MFU262003:MFU262018 MPQ262003:MPQ262018 MZM262003:MZM262018 NJI262003:NJI262018 NTE262003:NTE262018 ODA262003:ODA262018 OMW262003:OMW262018 OWS262003:OWS262018 PGO262003:PGO262018 PQK262003:PQK262018 QAG262003:QAG262018 QKC262003:QKC262018 QTY262003:QTY262018 RDU262003:RDU262018 RNQ262003:RNQ262018 RXM262003:RXM262018 SHI262003:SHI262018 SRE262003:SRE262018 TBA262003:TBA262018 TKW262003:TKW262018 TUS262003:TUS262018 UEO262003:UEO262018 UOK262003:UOK262018 UYG262003:UYG262018 VIC262003:VIC262018 VRY262003:VRY262018 WBU262003:WBU262018 WLQ262003:WLQ262018 WVM262003:WVM262018 G327539:G327554 JA327539:JA327554 SW327539:SW327554 ACS327539:ACS327554 AMO327539:AMO327554 AWK327539:AWK327554 BGG327539:BGG327554 BQC327539:BQC327554 BZY327539:BZY327554 CJU327539:CJU327554 CTQ327539:CTQ327554 DDM327539:DDM327554 DNI327539:DNI327554 DXE327539:DXE327554 EHA327539:EHA327554 EQW327539:EQW327554 FAS327539:FAS327554 FKO327539:FKO327554 FUK327539:FUK327554 GEG327539:GEG327554 GOC327539:GOC327554 GXY327539:GXY327554 HHU327539:HHU327554 HRQ327539:HRQ327554 IBM327539:IBM327554 ILI327539:ILI327554 IVE327539:IVE327554 JFA327539:JFA327554 JOW327539:JOW327554 JYS327539:JYS327554 KIO327539:KIO327554 KSK327539:KSK327554 LCG327539:LCG327554 LMC327539:LMC327554 LVY327539:LVY327554 MFU327539:MFU327554 MPQ327539:MPQ327554 MZM327539:MZM327554 NJI327539:NJI327554 NTE327539:NTE327554 ODA327539:ODA327554 OMW327539:OMW327554 OWS327539:OWS327554 PGO327539:PGO327554 PQK327539:PQK327554 QAG327539:QAG327554 QKC327539:QKC327554 QTY327539:QTY327554 RDU327539:RDU327554 RNQ327539:RNQ327554 RXM327539:RXM327554 SHI327539:SHI327554 SRE327539:SRE327554 TBA327539:TBA327554 TKW327539:TKW327554 TUS327539:TUS327554 UEO327539:UEO327554 UOK327539:UOK327554 UYG327539:UYG327554 VIC327539:VIC327554 VRY327539:VRY327554 WBU327539:WBU327554 WLQ327539:WLQ327554 WVM327539:WVM327554 G393075:G393090 JA393075:JA393090 SW393075:SW393090 ACS393075:ACS393090 AMO393075:AMO393090 AWK393075:AWK393090 BGG393075:BGG393090 BQC393075:BQC393090 BZY393075:BZY393090 CJU393075:CJU393090 CTQ393075:CTQ393090 DDM393075:DDM393090 DNI393075:DNI393090 DXE393075:DXE393090 EHA393075:EHA393090 EQW393075:EQW393090 FAS393075:FAS393090 FKO393075:FKO393090 FUK393075:FUK393090 GEG393075:GEG393090 GOC393075:GOC393090 GXY393075:GXY393090 HHU393075:HHU393090 HRQ393075:HRQ393090 IBM393075:IBM393090 ILI393075:ILI393090 IVE393075:IVE393090 JFA393075:JFA393090 JOW393075:JOW393090 JYS393075:JYS393090 KIO393075:KIO393090 KSK393075:KSK393090 LCG393075:LCG393090 LMC393075:LMC393090 LVY393075:LVY393090 MFU393075:MFU393090 MPQ393075:MPQ393090 MZM393075:MZM393090 NJI393075:NJI393090 NTE393075:NTE393090 ODA393075:ODA393090 OMW393075:OMW393090 OWS393075:OWS393090 PGO393075:PGO393090 PQK393075:PQK393090 QAG393075:QAG393090 QKC393075:QKC393090 QTY393075:QTY393090 RDU393075:RDU393090 RNQ393075:RNQ393090 RXM393075:RXM393090 SHI393075:SHI393090 SRE393075:SRE393090 TBA393075:TBA393090 TKW393075:TKW393090 TUS393075:TUS393090 UEO393075:UEO393090 UOK393075:UOK393090 UYG393075:UYG393090 VIC393075:VIC393090 VRY393075:VRY393090 WBU393075:WBU393090 WLQ393075:WLQ393090 WVM393075:WVM393090 G458611:G458626 JA458611:JA458626 SW458611:SW458626 ACS458611:ACS458626 AMO458611:AMO458626 AWK458611:AWK458626 BGG458611:BGG458626 BQC458611:BQC458626 BZY458611:BZY458626 CJU458611:CJU458626 CTQ458611:CTQ458626 DDM458611:DDM458626 DNI458611:DNI458626 DXE458611:DXE458626 EHA458611:EHA458626 EQW458611:EQW458626 FAS458611:FAS458626 FKO458611:FKO458626 FUK458611:FUK458626 GEG458611:GEG458626 GOC458611:GOC458626 GXY458611:GXY458626 HHU458611:HHU458626 HRQ458611:HRQ458626 IBM458611:IBM458626 ILI458611:ILI458626 IVE458611:IVE458626 JFA458611:JFA458626 JOW458611:JOW458626 JYS458611:JYS458626 KIO458611:KIO458626 KSK458611:KSK458626 LCG458611:LCG458626 LMC458611:LMC458626 LVY458611:LVY458626 MFU458611:MFU458626 MPQ458611:MPQ458626 MZM458611:MZM458626 NJI458611:NJI458626 NTE458611:NTE458626 ODA458611:ODA458626 OMW458611:OMW458626 OWS458611:OWS458626 PGO458611:PGO458626 PQK458611:PQK458626 QAG458611:QAG458626 QKC458611:QKC458626 QTY458611:QTY458626 RDU458611:RDU458626 RNQ458611:RNQ458626 RXM458611:RXM458626 SHI458611:SHI458626 SRE458611:SRE458626 TBA458611:TBA458626 TKW458611:TKW458626 TUS458611:TUS458626 UEO458611:UEO458626 UOK458611:UOK458626 UYG458611:UYG458626 VIC458611:VIC458626 VRY458611:VRY458626 WBU458611:WBU458626 WLQ458611:WLQ458626 WVM458611:WVM458626 G524147:G524162 JA524147:JA524162 SW524147:SW524162 ACS524147:ACS524162 AMO524147:AMO524162 AWK524147:AWK524162 BGG524147:BGG524162 BQC524147:BQC524162 BZY524147:BZY524162 CJU524147:CJU524162 CTQ524147:CTQ524162 DDM524147:DDM524162 DNI524147:DNI524162 DXE524147:DXE524162 EHA524147:EHA524162 EQW524147:EQW524162 FAS524147:FAS524162 FKO524147:FKO524162 FUK524147:FUK524162 GEG524147:GEG524162 GOC524147:GOC524162 GXY524147:GXY524162 HHU524147:HHU524162 HRQ524147:HRQ524162 IBM524147:IBM524162 ILI524147:ILI524162 IVE524147:IVE524162 JFA524147:JFA524162 JOW524147:JOW524162 JYS524147:JYS524162 KIO524147:KIO524162 KSK524147:KSK524162 LCG524147:LCG524162 LMC524147:LMC524162 LVY524147:LVY524162 MFU524147:MFU524162 MPQ524147:MPQ524162 MZM524147:MZM524162 NJI524147:NJI524162 NTE524147:NTE524162 ODA524147:ODA524162 OMW524147:OMW524162 OWS524147:OWS524162 PGO524147:PGO524162 PQK524147:PQK524162 QAG524147:QAG524162 QKC524147:QKC524162 QTY524147:QTY524162 RDU524147:RDU524162 RNQ524147:RNQ524162 RXM524147:RXM524162 SHI524147:SHI524162 SRE524147:SRE524162 TBA524147:TBA524162 TKW524147:TKW524162 TUS524147:TUS524162 UEO524147:UEO524162 UOK524147:UOK524162 UYG524147:UYG524162 VIC524147:VIC524162 VRY524147:VRY524162 WBU524147:WBU524162 WLQ524147:WLQ524162 WVM524147:WVM524162 G589683:G589698 JA589683:JA589698 SW589683:SW589698 ACS589683:ACS589698 AMO589683:AMO589698 AWK589683:AWK589698 BGG589683:BGG589698 BQC589683:BQC589698 BZY589683:BZY589698 CJU589683:CJU589698 CTQ589683:CTQ589698 DDM589683:DDM589698 DNI589683:DNI589698 DXE589683:DXE589698 EHA589683:EHA589698 EQW589683:EQW589698 FAS589683:FAS589698 FKO589683:FKO589698 FUK589683:FUK589698 GEG589683:GEG589698 GOC589683:GOC589698 GXY589683:GXY589698 HHU589683:HHU589698 HRQ589683:HRQ589698 IBM589683:IBM589698 ILI589683:ILI589698 IVE589683:IVE589698 JFA589683:JFA589698 JOW589683:JOW589698 JYS589683:JYS589698 KIO589683:KIO589698 KSK589683:KSK589698 LCG589683:LCG589698 LMC589683:LMC589698 LVY589683:LVY589698 MFU589683:MFU589698 MPQ589683:MPQ589698 MZM589683:MZM589698 NJI589683:NJI589698 NTE589683:NTE589698 ODA589683:ODA589698 OMW589683:OMW589698 OWS589683:OWS589698 PGO589683:PGO589698 PQK589683:PQK589698 QAG589683:QAG589698 QKC589683:QKC589698 QTY589683:QTY589698 RDU589683:RDU589698 RNQ589683:RNQ589698 RXM589683:RXM589698 SHI589683:SHI589698 SRE589683:SRE589698 TBA589683:TBA589698 TKW589683:TKW589698 TUS589683:TUS589698 UEO589683:UEO589698 UOK589683:UOK589698 UYG589683:UYG589698 VIC589683:VIC589698 VRY589683:VRY589698 WBU589683:WBU589698 WLQ589683:WLQ589698 WVM589683:WVM589698 G655219:G655234 JA655219:JA655234 SW655219:SW655234 ACS655219:ACS655234 AMO655219:AMO655234 AWK655219:AWK655234 BGG655219:BGG655234 BQC655219:BQC655234 BZY655219:BZY655234 CJU655219:CJU655234 CTQ655219:CTQ655234 DDM655219:DDM655234 DNI655219:DNI655234 DXE655219:DXE655234 EHA655219:EHA655234 EQW655219:EQW655234 FAS655219:FAS655234 FKO655219:FKO655234 FUK655219:FUK655234 GEG655219:GEG655234 GOC655219:GOC655234 GXY655219:GXY655234 HHU655219:HHU655234 HRQ655219:HRQ655234 IBM655219:IBM655234 ILI655219:ILI655234 IVE655219:IVE655234 JFA655219:JFA655234 JOW655219:JOW655234 JYS655219:JYS655234 KIO655219:KIO655234 KSK655219:KSK655234 LCG655219:LCG655234 LMC655219:LMC655234 LVY655219:LVY655234 MFU655219:MFU655234 MPQ655219:MPQ655234 MZM655219:MZM655234 NJI655219:NJI655234 NTE655219:NTE655234 ODA655219:ODA655234 OMW655219:OMW655234 OWS655219:OWS655234 PGO655219:PGO655234 PQK655219:PQK655234 QAG655219:QAG655234 QKC655219:QKC655234 QTY655219:QTY655234 RDU655219:RDU655234 RNQ655219:RNQ655234 RXM655219:RXM655234 SHI655219:SHI655234 SRE655219:SRE655234 TBA655219:TBA655234 TKW655219:TKW655234 TUS655219:TUS655234 UEO655219:UEO655234 UOK655219:UOK655234 UYG655219:UYG655234 VIC655219:VIC655234 VRY655219:VRY655234 WBU655219:WBU655234 WLQ655219:WLQ655234 WVM655219:WVM655234 G720755:G720770 JA720755:JA720770 SW720755:SW720770 ACS720755:ACS720770 AMO720755:AMO720770 AWK720755:AWK720770 BGG720755:BGG720770 BQC720755:BQC720770 BZY720755:BZY720770 CJU720755:CJU720770 CTQ720755:CTQ720770 DDM720755:DDM720770 DNI720755:DNI720770 DXE720755:DXE720770 EHA720755:EHA720770 EQW720755:EQW720770 FAS720755:FAS720770 FKO720755:FKO720770 FUK720755:FUK720770 GEG720755:GEG720770 GOC720755:GOC720770 GXY720755:GXY720770 HHU720755:HHU720770 HRQ720755:HRQ720770 IBM720755:IBM720770 ILI720755:ILI720770 IVE720755:IVE720770 JFA720755:JFA720770 JOW720755:JOW720770 JYS720755:JYS720770 KIO720755:KIO720770 KSK720755:KSK720770 LCG720755:LCG720770 LMC720755:LMC720770 LVY720755:LVY720770 MFU720755:MFU720770 MPQ720755:MPQ720770 MZM720755:MZM720770 NJI720755:NJI720770 NTE720755:NTE720770 ODA720755:ODA720770 OMW720755:OMW720770 OWS720755:OWS720770 PGO720755:PGO720770 PQK720755:PQK720770 QAG720755:QAG720770 QKC720755:QKC720770 QTY720755:QTY720770 RDU720755:RDU720770 RNQ720755:RNQ720770 RXM720755:RXM720770 SHI720755:SHI720770 SRE720755:SRE720770 TBA720755:TBA720770 TKW720755:TKW720770 TUS720755:TUS720770 UEO720755:UEO720770 UOK720755:UOK720770 UYG720755:UYG720770 VIC720755:VIC720770 VRY720755:VRY720770 WBU720755:WBU720770 WLQ720755:WLQ720770 WVM720755:WVM720770 G786291:G786306 JA786291:JA786306 SW786291:SW786306 ACS786291:ACS786306 AMO786291:AMO786306 AWK786291:AWK786306 BGG786291:BGG786306 BQC786291:BQC786306 BZY786291:BZY786306 CJU786291:CJU786306 CTQ786291:CTQ786306 DDM786291:DDM786306 DNI786291:DNI786306 DXE786291:DXE786306 EHA786291:EHA786306 EQW786291:EQW786306 FAS786291:FAS786306 FKO786291:FKO786306 FUK786291:FUK786306 GEG786291:GEG786306 GOC786291:GOC786306 GXY786291:GXY786306 HHU786291:HHU786306 HRQ786291:HRQ786306 IBM786291:IBM786306 ILI786291:ILI786306 IVE786291:IVE786306 JFA786291:JFA786306 JOW786291:JOW786306 JYS786291:JYS786306 KIO786291:KIO786306 KSK786291:KSK786306 LCG786291:LCG786306 LMC786291:LMC786306 LVY786291:LVY786306 MFU786291:MFU786306 MPQ786291:MPQ786306 MZM786291:MZM786306 NJI786291:NJI786306 NTE786291:NTE786306 ODA786291:ODA786306 OMW786291:OMW786306 OWS786291:OWS786306 PGO786291:PGO786306 PQK786291:PQK786306 QAG786291:QAG786306 QKC786291:QKC786306 QTY786291:QTY786306 RDU786291:RDU786306 RNQ786291:RNQ786306 RXM786291:RXM786306 SHI786291:SHI786306 SRE786291:SRE786306 TBA786291:TBA786306 TKW786291:TKW786306 TUS786291:TUS786306 UEO786291:UEO786306 UOK786291:UOK786306 UYG786291:UYG786306 VIC786291:VIC786306 VRY786291:VRY786306 WBU786291:WBU786306 WLQ786291:WLQ786306 WVM786291:WVM786306 G851827:G851842 JA851827:JA851842 SW851827:SW851842 ACS851827:ACS851842 AMO851827:AMO851842 AWK851827:AWK851842 BGG851827:BGG851842 BQC851827:BQC851842 BZY851827:BZY851842 CJU851827:CJU851842 CTQ851827:CTQ851842 DDM851827:DDM851842 DNI851827:DNI851842 DXE851827:DXE851842 EHA851827:EHA851842 EQW851827:EQW851842 FAS851827:FAS851842 FKO851827:FKO851842 FUK851827:FUK851842 GEG851827:GEG851842 GOC851827:GOC851842 GXY851827:GXY851842 HHU851827:HHU851842 HRQ851827:HRQ851842 IBM851827:IBM851842 ILI851827:ILI851842 IVE851827:IVE851842 JFA851827:JFA851842 JOW851827:JOW851842 JYS851827:JYS851842 KIO851827:KIO851842 KSK851827:KSK851842 LCG851827:LCG851842 LMC851827:LMC851842 LVY851827:LVY851842 MFU851827:MFU851842 MPQ851827:MPQ851842 MZM851827:MZM851842 NJI851827:NJI851842 NTE851827:NTE851842 ODA851827:ODA851842 OMW851827:OMW851842 OWS851827:OWS851842 PGO851827:PGO851842 PQK851827:PQK851842 QAG851827:QAG851842 QKC851827:QKC851842 QTY851827:QTY851842 RDU851827:RDU851842 RNQ851827:RNQ851842 RXM851827:RXM851842 SHI851827:SHI851842 SRE851827:SRE851842 TBA851827:TBA851842 TKW851827:TKW851842 TUS851827:TUS851842 UEO851827:UEO851842 UOK851827:UOK851842 UYG851827:UYG851842 VIC851827:VIC851842 VRY851827:VRY851842 WBU851827:WBU851842 WLQ851827:WLQ851842 WVM851827:WVM851842 G917363:G917378 JA917363:JA917378 SW917363:SW917378 ACS917363:ACS917378 AMO917363:AMO917378 AWK917363:AWK917378 BGG917363:BGG917378 BQC917363:BQC917378 BZY917363:BZY917378 CJU917363:CJU917378 CTQ917363:CTQ917378 DDM917363:DDM917378 DNI917363:DNI917378 DXE917363:DXE917378 EHA917363:EHA917378 EQW917363:EQW917378 FAS917363:FAS917378 FKO917363:FKO917378 FUK917363:FUK917378 GEG917363:GEG917378 GOC917363:GOC917378 GXY917363:GXY917378 HHU917363:HHU917378 HRQ917363:HRQ917378 IBM917363:IBM917378 ILI917363:ILI917378 IVE917363:IVE917378 JFA917363:JFA917378 JOW917363:JOW917378 JYS917363:JYS917378 KIO917363:KIO917378 KSK917363:KSK917378 LCG917363:LCG917378 LMC917363:LMC917378 LVY917363:LVY917378 MFU917363:MFU917378 MPQ917363:MPQ917378 MZM917363:MZM917378 NJI917363:NJI917378 NTE917363:NTE917378 ODA917363:ODA917378 OMW917363:OMW917378 OWS917363:OWS917378 PGO917363:PGO917378 PQK917363:PQK917378 QAG917363:QAG917378 QKC917363:QKC917378 QTY917363:QTY917378 RDU917363:RDU917378 RNQ917363:RNQ917378 RXM917363:RXM917378 SHI917363:SHI917378 SRE917363:SRE917378 TBA917363:TBA917378 TKW917363:TKW917378 TUS917363:TUS917378 UEO917363:UEO917378 UOK917363:UOK917378 UYG917363:UYG917378 VIC917363:VIC917378 VRY917363:VRY917378 WBU917363:WBU917378 WLQ917363:WLQ917378 WVM917363:WVM917378 G982899:G982914 JA982899:JA982914 SW982899:SW982914 ACS982899:ACS982914 AMO982899:AMO982914 AWK982899:AWK982914 BGG982899:BGG982914 BQC982899:BQC982914 BZY982899:BZY982914 CJU982899:CJU982914 CTQ982899:CTQ982914 DDM982899:DDM982914 DNI982899:DNI982914 DXE982899:DXE982914 EHA982899:EHA982914 EQW982899:EQW982914 FAS982899:FAS982914 FKO982899:FKO982914 FUK982899:FUK982914 GEG982899:GEG982914 GOC982899:GOC982914 GXY982899:GXY982914 HHU982899:HHU982914 HRQ982899:HRQ982914 IBM982899:IBM982914 ILI982899:ILI982914 IVE982899:IVE982914 JFA982899:JFA982914 JOW982899:JOW982914 JYS982899:JYS982914 KIO982899:KIO982914 KSK982899:KSK982914 LCG982899:LCG982914 LMC982899:LMC982914 LVY982899:LVY982914 MFU982899:MFU982914 MPQ982899:MPQ982914 MZM982899:MZM982914 NJI982899:NJI982914 NTE982899:NTE982914 ODA982899:ODA982914 OMW982899:OMW982914 OWS982899:OWS982914 PGO982899:PGO982914 PQK982899:PQK982914 QAG982899:QAG982914 QKC982899:QKC982914 QTY982899:QTY982914 RDU982899:RDU982914 RNQ982899:RNQ982914 RXM982899:RXM982914 SHI982899:SHI982914 SRE982899:SRE982914 TBA982899:TBA982914 TKW982899:TKW982914 TUS982899:TUS982914 UEO982899:UEO982914 UOK982899:UOK982914 UYG982899:UYG982914 VIC982899:VIC982914 VRY982899:VRY982914 WBU982899:WBU982914 WLQ982899:WLQ982914 WVM982899:WVM982914 WLQ17:WLQ35 WBU17:WBU35 VRY17:VRY35 VIC17:VIC35 UYG17:UYG35 UOK17:UOK35 UEO17:UEO35 TUS17:TUS35 TKW17:TKW35 TBA17:TBA35 SRE17:SRE35 SHI17:SHI35 RXM17:RXM35 RNQ17:RNQ35 RDU17:RDU35 QTY17:QTY35 QKC17:QKC35 QAG17:QAG35 PQK17:PQK35 PGO17:PGO35 OWS17:OWS35 OMW17:OMW35 ODA17:ODA35 NTE17:NTE35 NJI17:NJI35 MZM17:MZM35 MPQ17:MPQ35 MFU17:MFU35 LVY17:LVY35 LMC17:LMC35 LCG17:LCG35 KSK17:KSK35 KIO17:KIO35 JYS17:JYS35 JOW17:JOW35 JFA17:JFA35 IVE17:IVE35 ILI17:ILI35 IBM17:IBM35 HRQ17:HRQ35 HHU17:HHU35 GXY17:GXY35 GOC17:GOC35 GEG17:GEG35 FUK17:FUK35 FKO17:FKO35 FAS17:FAS35 EQW17:EQW35 EHA17:EHA35 DXE17:DXE35 DNI17:DNI35 DDM17:DDM35 CTQ17:CTQ35 CJU17:CJU35 BZY17:BZY35 BQC17:BQC35 BGG17:BGG35 AWK17:AWK35 AMO17:AMO35 ACS17:ACS35 SW17:SW35 JA17:JA35 WVM17:WVM35" xr:uid="{B78A95EA-EC22-4806-98E6-A6A308F15A6A}">
      <formula1>"Oui,Non,Non applicable,Sans objet"</formula1>
    </dataValidation>
    <dataValidation type="list" allowBlank="1" showInputMessage="1" showErrorMessage="1" sqref="G10:G12 G17:G35" xr:uid="{5AEF3667-5C9C-4F8C-B954-582060AADF97}">
      <formula1>"Ja,Neen,NVT"</formula1>
    </dataValidation>
    <dataValidation type="list" allowBlank="1" showInputMessage="1" showErrorMessage="1" sqref="J7:J35"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04"/>
  <sheetViews>
    <sheetView showGridLines="0" showRuler="0" view="pageBreakPreview" zoomScale="70" zoomScaleNormal="70" zoomScaleSheetLayoutView="70" zoomScalePageLayoutView="70" workbookViewId="0">
      <selection activeCell="B84" sqref="B84"/>
    </sheetView>
  </sheetViews>
  <sheetFormatPr defaultColWidth="11.3984375" defaultRowHeight="15.75" x14ac:dyDescent="0.55000000000000004"/>
  <cols>
    <col min="1" max="1" width="18.86328125" style="75" bestFit="1" customWidth="1"/>
    <col min="2" max="2" width="69.1328125" style="76" customWidth="1"/>
    <col min="3" max="3" width="12.73046875" style="75" customWidth="1"/>
    <col min="4" max="4" width="12.73046875" style="78" customWidth="1"/>
    <col min="5" max="5" width="3.1328125" style="11" customWidth="1"/>
    <col min="8" max="12" width="34.1328125" customWidth="1"/>
  </cols>
  <sheetData>
    <row r="1" spans="1:12" ht="32.25" thickBot="1" x14ac:dyDescent="0.6">
      <c r="A1" s="81"/>
      <c r="B1" s="82" t="s">
        <v>144</v>
      </c>
      <c r="C1" s="83"/>
      <c r="D1" s="84"/>
    </row>
    <row r="2" spans="1:12" ht="3" customHeight="1" x14ac:dyDescent="0.55000000000000004">
      <c r="B2" s="85"/>
    </row>
    <row r="3" spans="1:12" s="89" customFormat="1" ht="16.5" customHeight="1" x14ac:dyDescent="0.35">
      <c r="A3" s="86" t="s">
        <v>74</v>
      </c>
      <c r="B3" s="60"/>
      <c r="C3" s="87"/>
      <c r="D3" s="88"/>
      <c r="E3" s="55"/>
      <c r="I3" s="107" t="s">
        <v>92</v>
      </c>
    </row>
    <row r="4" spans="1:12" s="89" customFormat="1" ht="16.5" customHeight="1" x14ac:dyDescent="0.35">
      <c r="A4" s="86" t="s">
        <v>77</v>
      </c>
      <c r="B4" s="60"/>
      <c r="C4" s="87"/>
      <c r="D4" s="88"/>
      <c r="E4" s="55"/>
      <c r="I4" s="107" t="s">
        <v>92</v>
      </c>
    </row>
    <row r="5" spans="1:12" s="89" customFormat="1" ht="16.5" customHeight="1" x14ac:dyDescent="0.35">
      <c r="A5" s="90" t="s">
        <v>75</v>
      </c>
      <c r="B5" s="60"/>
      <c r="C5" s="87"/>
      <c r="D5" s="88"/>
      <c r="E5" s="55"/>
      <c r="I5" s="107" t="s">
        <v>92</v>
      </c>
    </row>
    <row r="6" spans="1:12" s="89" customFormat="1" ht="16.5" customHeight="1" x14ac:dyDescent="0.35">
      <c r="A6" s="91" t="s">
        <v>76</v>
      </c>
      <c r="B6" s="105"/>
      <c r="C6" s="87"/>
      <c r="D6" s="88"/>
      <c r="E6" s="55"/>
      <c r="I6" s="107" t="s">
        <v>92</v>
      </c>
    </row>
    <row r="7" spans="1:12" s="96" customFormat="1" ht="25.9" x14ac:dyDescent="0.45">
      <c r="A7" s="92"/>
      <c r="B7" s="93"/>
      <c r="C7" s="56" t="s">
        <v>39</v>
      </c>
      <c r="D7" s="94" t="s">
        <v>23</v>
      </c>
      <c r="E7" s="95"/>
    </row>
    <row r="8" spans="1:12" ht="30.75" customHeight="1" x14ac:dyDescent="0.9">
      <c r="A8" s="123" t="s">
        <v>73</v>
      </c>
      <c r="B8" s="122"/>
      <c r="C8" s="124">
        <f>'auditvragen CZH'!L3</f>
        <v>3</v>
      </c>
      <c r="D8" s="124">
        <f>'auditvragen CZH'!M3</f>
        <v>3</v>
      </c>
      <c r="E8" s="22"/>
      <c r="K8" s="107" t="s">
        <v>86</v>
      </c>
      <c r="L8" s="107" t="s">
        <v>86</v>
      </c>
    </row>
    <row r="9" spans="1:12" ht="30.75" customHeight="1" x14ac:dyDescent="0.75">
      <c r="A9" s="58" t="str">
        <f>'auditvragen CZH'!A7</f>
        <v>I</v>
      </c>
      <c r="B9" s="97" t="str">
        <f>'auditvragen CZH'!B7</f>
        <v xml:space="preserve">Kwaliteitsopvolging van de activiteiten van het Comité voor ziekenhuishygiëne </v>
      </c>
      <c r="C9" s="59">
        <f>'auditvragen CZH'!L7</f>
        <v>3</v>
      </c>
      <c r="D9" s="59">
        <f>'auditvragen CZH'!M7</f>
        <v>3</v>
      </c>
      <c r="E9" s="22"/>
      <c r="H9" s="107" t="s">
        <v>85</v>
      </c>
      <c r="I9" s="107" t="s">
        <v>85</v>
      </c>
      <c r="J9" s="107" t="s">
        <v>85</v>
      </c>
      <c r="K9" s="107" t="s">
        <v>85</v>
      </c>
      <c r="L9" s="107" t="s">
        <v>85</v>
      </c>
    </row>
    <row r="10" spans="1:12" ht="28.5" customHeight="1" x14ac:dyDescent="0.75">
      <c r="A10" s="58" t="str">
        <f>'auditvragen CZH'!A13</f>
        <v>II</v>
      </c>
      <c r="B10" s="97" t="str">
        <f>'auditvragen CZH'!B13</f>
        <v xml:space="preserve">Algemeen </v>
      </c>
      <c r="C10" s="59">
        <f>'auditvragen CZH'!L13</f>
        <v>0</v>
      </c>
      <c r="D10" s="59">
        <f>'auditvragen CZH'!M13</f>
        <v>0</v>
      </c>
      <c r="E10" s="22"/>
      <c r="H10" s="107" t="s">
        <v>85</v>
      </c>
      <c r="I10" s="107" t="s">
        <v>85</v>
      </c>
      <c r="J10" s="107" t="s">
        <v>85</v>
      </c>
      <c r="K10" s="107" t="s">
        <v>85</v>
      </c>
      <c r="L10" s="107" t="s">
        <v>85</v>
      </c>
    </row>
    <row r="11" spans="1:12" ht="17.25" x14ac:dyDescent="0.6">
      <c r="A11" s="57">
        <f>'auditvragen CZH'!A16</f>
        <v>0</v>
      </c>
      <c r="B11" s="98">
        <f>'auditvragen CZH'!B16</f>
        <v>0</v>
      </c>
      <c r="C11" s="99">
        <f>'auditvragen CZH'!L16</f>
        <v>0</v>
      </c>
      <c r="D11" s="99">
        <f>'auditvragen CZH'!M16</f>
        <v>0</v>
      </c>
      <c r="E11" s="12"/>
      <c r="H11" s="107" t="s">
        <v>85</v>
      </c>
      <c r="I11" s="107" t="s">
        <v>85</v>
      </c>
      <c r="J11" s="107" t="s">
        <v>85</v>
      </c>
      <c r="K11" s="107" t="s">
        <v>85</v>
      </c>
      <c r="L11" s="107" t="s">
        <v>85</v>
      </c>
    </row>
    <row r="13" spans="1:12" x14ac:dyDescent="0.55000000000000004">
      <c r="A13"/>
      <c r="B13"/>
      <c r="C13"/>
    </row>
    <row r="14" spans="1:12" x14ac:dyDescent="0.55000000000000004">
      <c r="A14"/>
      <c r="B14"/>
      <c r="C14"/>
    </row>
    <row r="15" spans="1:12" x14ac:dyDescent="0.55000000000000004">
      <c r="A15"/>
      <c r="B15"/>
      <c r="C15"/>
    </row>
    <row r="16" spans="1:12" x14ac:dyDescent="0.55000000000000004">
      <c r="A16"/>
      <c r="B16"/>
      <c r="C16"/>
    </row>
    <row r="17" spans="1:3" x14ac:dyDescent="0.55000000000000004">
      <c r="A17"/>
      <c r="B17"/>
      <c r="C17"/>
    </row>
    <row r="18" spans="1:3" x14ac:dyDescent="0.55000000000000004">
      <c r="A18"/>
      <c r="B18"/>
      <c r="C18"/>
    </row>
    <row r="19" spans="1:3" x14ac:dyDescent="0.55000000000000004">
      <c r="A19"/>
      <c r="B19"/>
      <c r="C19"/>
    </row>
    <row r="20" spans="1:3" x14ac:dyDescent="0.55000000000000004">
      <c r="A20"/>
      <c r="B20"/>
      <c r="C20"/>
    </row>
    <row r="21" spans="1:3" x14ac:dyDescent="0.55000000000000004">
      <c r="A21"/>
      <c r="B21"/>
      <c r="C21"/>
    </row>
    <row r="22" spans="1:3" x14ac:dyDescent="0.55000000000000004">
      <c r="A22"/>
      <c r="B22"/>
      <c r="C22"/>
    </row>
    <row r="23" spans="1:3" x14ac:dyDescent="0.55000000000000004">
      <c r="A23"/>
      <c r="B23"/>
      <c r="C23"/>
    </row>
    <row r="24" spans="1:3" x14ac:dyDescent="0.55000000000000004">
      <c r="A24"/>
      <c r="B24"/>
      <c r="C24"/>
    </row>
    <row r="25" spans="1:3" x14ac:dyDescent="0.55000000000000004">
      <c r="A25"/>
      <c r="B25"/>
      <c r="C25"/>
    </row>
    <row r="26" spans="1:3" x14ac:dyDescent="0.55000000000000004">
      <c r="A26"/>
      <c r="B26"/>
      <c r="C26"/>
    </row>
    <row r="27" spans="1:3" x14ac:dyDescent="0.55000000000000004">
      <c r="A27"/>
      <c r="B27"/>
      <c r="C27"/>
    </row>
    <row r="28" spans="1:3" x14ac:dyDescent="0.55000000000000004">
      <c r="A28"/>
      <c r="B28"/>
      <c r="C28"/>
    </row>
    <row r="29" spans="1:3" x14ac:dyDescent="0.55000000000000004">
      <c r="A29"/>
      <c r="B29"/>
      <c r="C29"/>
    </row>
    <row r="34" spans="1:11" x14ac:dyDescent="0.55000000000000004">
      <c r="A34" s="100" t="s">
        <v>79</v>
      </c>
    </row>
    <row r="36" spans="1:11" x14ac:dyDescent="0.55000000000000004">
      <c r="A36" s="90" t="s">
        <v>78</v>
      </c>
      <c r="B36" s="61"/>
      <c r="C36" s="62"/>
      <c r="I36" s="114" t="s">
        <v>93</v>
      </c>
      <c r="J36" s="115"/>
      <c r="K36" s="116"/>
    </row>
    <row r="37" spans="1:11" x14ac:dyDescent="0.55000000000000004">
      <c r="A37" s="101"/>
      <c r="B37" s="102"/>
      <c r="C37" s="63"/>
      <c r="I37" s="117"/>
      <c r="K37" s="118"/>
    </row>
    <row r="38" spans="1:11" x14ac:dyDescent="0.55000000000000004">
      <c r="B38" s="103"/>
      <c r="C38" s="64"/>
      <c r="I38" s="119"/>
      <c r="J38" s="120"/>
      <c r="K38" s="121"/>
    </row>
    <row r="39" spans="1:11" x14ac:dyDescent="0.55000000000000004">
      <c r="A39" s="91" t="s">
        <v>76</v>
      </c>
      <c r="B39" s="104"/>
      <c r="C39" s="62"/>
      <c r="I39" s="114" t="s">
        <v>93</v>
      </c>
      <c r="J39" s="115"/>
      <c r="K39" s="116"/>
    </row>
    <row r="40" spans="1:11" x14ac:dyDescent="0.55000000000000004">
      <c r="B40" s="102"/>
      <c r="C40" s="63"/>
      <c r="I40" s="117"/>
      <c r="K40" s="118"/>
    </row>
    <row r="41" spans="1:11" x14ac:dyDescent="0.55000000000000004">
      <c r="B41" s="103"/>
      <c r="C41" s="64"/>
      <c r="I41" s="119"/>
      <c r="J41" s="120"/>
      <c r="K41" s="121"/>
    </row>
    <row r="42" spans="1:11" ht="16.149999999999999" thickBot="1" x14ac:dyDescent="0.6">
      <c r="A42"/>
      <c r="B42"/>
      <c r="C42"/>
    </row>
    <row r="43" spans="1:11" ht="32.25" thickBot="1" x14ac:dyDescent="0.6">
      <c r="A43" s="81"/>
      <c r="B43" s="82" t="s">
        <v>144</v>
      </c>
      <c r="C43" s="83"/>
      <c r="D43" s="84"/>
    </row>
    <row r="69" spans="1:4" ht="16.149999999999999" thickBot="1" x14ac:dyDescent="0.6"/>
    <row r="70" spans="1:4" ht="16.149999999999999" thickBot="1" x14ac:dyDescent="0.6">
      <c r="A70" s="108" t="s">
        <v>87</v>
      </c>
      <c r="B70" s="109"/>
      <c r="C70" s="109"/>
      <c r="D70" s="110"/>
    </row>
    <row r="71" spans="1:4" x14ac:dyDescent="0.55000000000000004">
      <c r="A71" s="111">
        <v>1</v>
      </c>
      <c r="B71" s="125"/>
      <c r="C71" s="126"/>
      <c r="D71" s="127"/>
    </row>
    <row r="72" spans="1:4" x14ac:dyDescent="0.55000000000000004">
      <c r="A72" s="112">
        <v>2</v>
      </c>
      <c r="B72" s="128"/>
      <c r="C72" s="129"/>
      <c r="D72" s="130"/>
    </row>
    <row r="73" spans="1:4" x14ac:dyDescent="0.55000000000000004">
      <c r="A73" s="112">
        <v>3</v>
      </c>
      <c r="B73" s="128"/>
      <c r="C73" s="129"/>
      <c r="D73" s="130"/>
    </row>
    <row r="74" spans="1:4" x14ac:dyDescent="0.55000000000000004">
      <c r="A74" s="112">
        <v>4</v>
      </c>
      <c r="B74" s="128"/>
      <c r="C74" s="129"/>
      <c r="D74" s="130"/>
    </row>
    <row r="75" spans="1:4" x14ac:dyDescent="0.55000000000000004">
      <c r="A75" s="112">
        <v>5</v>
      </c>
      <c r="B75" s="128"/>
      <c r="C75" s="129"/>
      <c r="D75" s="130"/>
    </row>
    <row r="76" spans="1:4" ht="16.149999999999999" thickBot="1" x14ac:dyDescent="0.6">
      <c r="A76" s="113">
        <v>6</v>
      </c>
      <c r="B76" s="131"/>
      <c r="C76" s="132"/>
      <c r="D76" s="133"/>
    </row>
    <row r="77" spans="1:4" ht="16.149999999999999" thickBot="1" x14ac:dyDescent="0.6">
      <c r="A77" s="108" t="s">
        <v>88</v>
      </c>
      <c r="B77" s="109"/>
      <c r="C77" s="109"/>
      <c r="D77" s="110"/>
    </row>
    <row r="78" spans="1:4" x14ac:dyDescent="0.55000000000000004">
      <c r="A78" s="111">
        <v>1</v>
      </c>
      <c r="B78" s="125"/>
      <c r="C78" s="126"/>
      <c r="D78" s="127"/>
    </row>
    <row r="79" spans="1:4" x14ac:dyDescent="0.55000000000000004">
      <c r="A79" s="112">
        <v>2</v>
      </c>
      <c r="B79" s="128"/>
      <c r="C79" s="129"/>
      <c r="D79" s="130"/>
    </row>
    <row r="80" spans="1:4" x14ac:dyDescent="0.55000000000000004">
      <c r="A80" s="112">
        <v>3</v>
      </c>
      <c r="B80" s="128"/>
      <c r="C80" s="129"/>
      <c r="D80" s="130"/>
    </row>
    <row r="81" spans="1:4" x14ac:dyDescent="0.55000000000000004">
      <c r="A81" s="112">
        <v>4</v>
      </c>
      <c r="B81" s="128"/>
      <c r="C81" s="129"/>
      <c r="D81" s="130"/>
    </row>
    <row r="82" spans="1:4" x14ac:dyDescent="0.55000000000000004">
      <c r="A82" s="112">
        <v>5</v>
      </c>
      <c r="B82" s="128"/>
      <c r="C82" s="129"/>
      <c r="D82" s="130"/>
    </row>
    <row r="83" spans="1:4" ht="16.149999999999999" thickBot="1" x14ac:dyDescent="0.6">
      <c r="A83" s="113">
        <v>6</v>
      </c>
      <c r="B83" s="131"/>
      <c r="C83" s="132"/>
      <c r="D83" s="133"/>
    </row>
    <row r="84" spans="1:4" ht="16.149999999999999" thickBot="1" x14ac:dyDescent="0.6">
      <c r="A84" s="108" t="s">
        <v>89</v>
      </c>
      <c r="B84" s="109"/>
      <c r="C84" s="109"/>
      <c r="D84" s="110"/>
    </row>
    <row r="85" spans="1:4" x14ac:dyDescent="0.55000000000000004">
      <c r="A85" s="111">
        <v>1</v>
      </c>
      <c r="B85" s="125"/>
      <c r="C85" s="126"/>
      <c r="D85" s="127"/>
    </row>
    <row r="86" spans="1:4" x14ac:dyDescent="0.55000000000000004">
      <c r="A86" s="112">
        <v>2</v>
      </c>
      <c r="B86" s="128"/>
      <c r="C86" s="129"/>
      <c r="D86" s="130"/>
    </row>
    <row r="87" spans="1:4" x14ac:dyDescent="0.55000000000000004">
      <c r="A87" s="112">
        <v>3</v>
      </c>
      <c r="B87" s="128"/>
      <c r="C87" s="129"/>
      <c r="D87" s="130"/>
    </row>
    <row r="88" spans="1:4" x14ac:dyDescent="0.55000000000000004">
      <c r="A88" s="112">
        <v>4</v>
      </c>
      <c r="B88" s="128"/>
      <c r="C88" s="129"/>
      <c r="D88" s="130"/>
    </row>
    <row r="89" spans="1:4" x14ac:dyDescent="0.55000000000000004">
      <c r="A89" s="112">
        <v>5</v>
      </c>
      <c r="B89" s="128"/>
      <c r="C89" s="129"/>
      <c r="D89" s="130"/>
    </row>
    <row r="90" spans="1:4" ht="16.149999999999999" thickBot="1" x14ac:dyDescent="0.6">
      <c r="A90" s="113">
        <v>6</v>
      </c>
      <c r="B90" s="131"/>
      <c r="C90" s="132"/>
      <c r="D90" s="133"/>
    </row>
    <row r="91" spans="1:4" ht="16.149999999999999" thickBot="1" x14ac:dyDescent="0.6">
      <c r="A91" s="108" t="s">
        <v>90</v>
      </c>
      <c r="B91" s="109"/>
      <c r="C91" s="109"/>
      <c r="D91" s="110"/>
    </row>
    <row r="92" spans="1:4" x14ac:dyDescent="0.55000000000000004">
      <c r="A92" s="111">
        <v>1</v>
      </c>
      <c r="B92" s="125"/>
      <c r="C92" s="126"/>
      <c r="D92" s="127"/>
    </row>
    <row r="93" spans="1:4" x14ac:dyDescent="0.55000000000000004">
      <c r="A93" s="112">
        <v>2</v>
      </c>
      <c r="B93" s="128"/>
      <c r="C93" s="129"/>
      <c r="D93" s="130"/>
    </row>
    <row r="94" spans="1:4" x14ac:dyDescent="0.55000000000000004">
      <c r="A94" s="112">
        <v>3</v>
      </c>
      <c r="B94" s="128"/>
      <c r="C94" s="129"/>
      <c r="D94" s="130"/>
    </row>
    <row r="95" spans="1:4" x14ac:dyDescent="0.55000000000000004">
      <c r="A95" s="112">
        <v>4</v>
      </c>
      <c r="B95" s="128"/>
      <c r="C95" s="129"/>
      <c r="D95" s="130"/>
    </row>
    <row r="96" spans="1:4" x14ac:dyDescent="0.55000000000000004">
      <c r="A96" s="112">
        <v>5</v>
      </c>
      <c r="B96" s="128"/>
      <c r="C96" s="129"/>
      <c r="D96" s="130"/>
    </row>
    <row r="97" spans="1:4" ht="16.149999999999999" thickBot="1" x14ac:dyDescent="0.6">
      <c r="A97" s="113">
        <v>6</v>
      </c>
      <c r="B97" s="131"/>
      <c r="C97" s="132"/>
      <c r="D97" s="133"/>
    </row>
    <row r="98" spans="1:4" ht="16.149999999999999" thickBot="1" x14ac:dyDescent="0.6">
      <c r="A98" s="108" t="s">
        <v>91</v>
      </c>
      <c r="B98" s="109"/>
      <c r="C98" s="109"/>
      <c r="D98" s="110"/>
    </row>
    <row r="99" spans="1:4" x14ac:dyDescent="0.55000000000000004">
      <c r="A99" s="111">
        <v>1</v>
      </c>
      <c r="B99" s="125"/>
      <c r="C99" s="126"/>
      <c r="D99" s="127"/>
    </row>
    <row r="100" spans="1:4" x14ac:dyDescent="0.55000000000000004">
      <c r="A100" s="112">
        <v>2</v>
      </c>
      <c r="B100" s="128"/>
      <c r="C100" s="129"/>
      <c r="D100" s="130"/>
    </row>
    <row r="101" spans="1:4" x14ac:dyDescent="0.55000000000000004">
      <c r="A101" s="112">
        <v>3</v>
      </c>
      <c r="B101" s="128"/>
      <c r="C101" s="129"/>
      <c r="D101" s="130"/>
    </row>
    <row r="102" spans="1:4" x14ac:dyDescent="0.55000000000000004">
      <c r="A102" s="112">
        <v>4</v>
      </c>
      <c r="B102" s="128"/>
      <c r="C102" s="129"/>
      <c r="D102" s="130"/>
    </row>
    <row r="103" spans="1:4" x14ac:dyDescent="0.55000000000000004">
      <c r="A103" s="112">
        <v>5</v>
      </c>
      <c r="B103" s="128"/>
      <c r="C103" s="129"/>
      <c r="D103" s="130"/>
    </row>
    <row r="104" spans="1:4" x14ac:dyDescent="0.55000000000000004">
      <c r="A104" s="113">
        <v>6</v>
      </c>
      <c r="B104" s="131"/>
      <c r="C104" s="132"/>
      <c r="D104" s="133"/>
    </row>
  </sheetData>
  <sheetProtection sheet="1" objects="1" scenarios="1"/>
  <dataValidations disablePrompts="1" count="1">
    <dataValidation type="list" allowBlank="1" showInputMessage="1" showErrorMessage="1" sqref="C65249:C65294 C523852:C523853 C917280:C917295 C261920:C261935 C393011:C393035 C261939:C261963 C589537:C589582 C786145:C786190 C524111:C524114 C261906:C261916 C261714:C261853 C851730:C851740 C392929:C392974 C982835:C982859 C917327:C917330 C982753:C982798 C196431:C196434 C851791:C851794 C785996:C785997 C917299:C917323 C655122:C655132 C327442:C327452 C196178:C196317 C327503:C327506 C196321:C196366 C65359:C65362 C458316:C458317 C982863:C982866 C786255:C786258 C196172:C196173 C524064:C524079 C392992:C393007 C458528:C458543 C65331:C65355 C392978:C392988 C130642:C130781 C720719:C720722 C720460:C720461 C65312:C65327 C458575:C458578 C720609:C720654 C917266:C917276 C524001:C524046 C589619:C589643 C720658:C720668 C655155:C655179 C917217:C917262 C851763:C851787 C524083:C524107 C458514:C458524 C327393:C327438 C65106:C65245 C392780:C392781 C130867:C130891 C655183:C655186 C589600:C589615 C327475:C327499 C786208:C786223 C130636:C130637 C261967:C261970 C654924:C654925 C130895:C130898 C720691:C720715 C786002:C786141 C130785:C130830 C720466:C720605 C851538:C851677 C982604:C982605 C654930:C655069 C720672:C720687 C917074:C917213 C589394:C589533 C851744:C851759 C524050:C524060 C982610:C982749 C655073:C655118 C523858:C523997 C327244:C327245 C851681:C851726 C458465:C458510 C458547:C458571 C786194:C786204 C196403:C196427 C589388:C589389 C65298:C65308 C917068:C917069 C458322:C458461 C393039:C393042 C65100:C65101 C261857:C261902 C982802:C982812 C589647:C589650 C655136:C655151 C130834:C130844 C392786:C392925 C196384:C196399 C327456:C327471 C130848:C130863 C786227:C786251 C589586:C589596 C196370:C196380 C851532:C851533 C327250:C327389 C982816:C982831 C261708:C261709"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42"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I21" sqref="I21"/>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73" t="s">
        <v>98</v>
      </c>
      <c r="B3" s="176" t="s">
        <v>99</v>
      </c>
      <c r="C3" s="176"/>
      <c r="D3" s="179" t="s">
        <v>100</v>
      </c>
      <c r="E3" s="180"/>
    </row>
    <row r="4" spans="1:5" x14ac:dyDescent="0.45">
      <c r="A4" s="174"/>
      <c r="B4" s="177"/>
      <c r="C4" s="177"/>
      <c r="D4" s="181" t="s">
        <v>117</v>
      </c>
      <c r="E4" s="182"/>
    </row>
    <row r="5" spans="1:5" x14ac:dyDescent="0.45">
      <c r="A5" s="174"/>
      <c r="B5" s="177"/>
      <c r="C5" s="177"/>
      <c r="D5" s="181" t="s">
        <v>118</v>
      </c>
      <c r="E5" s="182"/>
    </row>
    <row r="6" spans="1:5" x14ac:dyDescent="0.45">
      <c r="A6" s="174"/>
      <c r="B6" s="177"/>
      <c r="C6" s="177"/>
      <c r="D6" s="181" t="s">
        <v>119</v>
      </c>
      <c r="E6" s="182"/>
    </row>
    <row r="7" spans="1:5" ht="14.65" thickBot="1" x14ac:dyDescent="0.5">
      <c r="A7" s="175"/>
      <c r="B7" s="178"/>
      <c r="C7" s="178"/>
      <c r="D7" s="183" t="s">
        <v>120</v>
      </c>
      <c r="E7" s="184"/>
    </row>
    <row r="8" spans="1:5" ht="14.65" thickBot="1" x14ac:dyDescent="0.5">
      <c r="A8" s="135" t="s">
        <v>101</v>
      </c>
      <c r="B8" s="162" t="s">
        <v>145</v>
      </c>
      <c r="C8" s="163"/>
      <c r="D8" s="163"/>
      <c r="E8" s="164"/>
    </row>
    <row r="9" spans="1:5" ht="14.65" thickBot="1" x14ac:dyDescent="0.5">
      <c r="A9" s="135" t="s">
        <v>102</v>
      </c>
      <c r="B9" s="162" t="s">
        <v>103</v>
      </c>
      <c r="C9" s="164"/>
      <c r="D9" s="136" t="s">
        <v>104</v>
      </c>
      <c r="E9" s="136" t="s">
        <v>105</v>
      </c>
    </row>
    <row r="10" spans="1:5" ht="14.65" thickBot="1" x14ac:dyDescent="0.5">
      <c r="A10" s="135" t="s">
        <v>106</v>
      </c>
      <c r="B10" s="165" t="s">
        <v>107</v>
      </c>
      <c r="C10" s="166"/>
      <c r="D10" s="166"/>
      <c r="E10" s="167"/>
    </row>
    <row r="11" spans="1:5" ht="57.4" thickBot="1" x14ac:dyDescent="0.5">
      <c r="A11" s="135" t="s">
        <v>108</v>
      </c>
      <c r="B11" s="165"/>
      <c r="C11" s="166"/>
      <c r="D11" s="166"/>
      <c r="E11" s="167"/>
    </row>
    <row r="12" spans="1:5" x14ac:dyDescent="0.45">
      <c r="A12" s="168" t="s">
        <v>109</v>
      </c>
      <c r="B12" s="171" t="s">
        <v>110</v>
      </c>
      <c r="C12" s="172"/>
      <c r="D12" s="171"/>
      <c r="E12" s="172"/>
    </row>
    <row r="13" spans="1:5" x14ac:dyDescent="0.45">
      <c r="A13" s="169"/>
      <c r="B13" s="152"/>
      <c r="C13" s="154"/>
      <c r="D13" s="152"/>
      <c r="E13" s="154"/>
    </row>
    <row r="14" spans="1:5" ht="14.65" thickBot="1" x14ac:dyDescent="0.5">
      <c r="A14" s="169"/>
      <c r="B14" s="155"/>
      <c r="C14" s="157"/>
      <c r="D14" s="155"/>
      <c r="E14" s="157"/>
    </row>
    <row r="15" spans="1:5" x14ac:dyDescent="0.45">
      <c r="A15" s="169"/>
      <c r="B15" s="149" t="s">
        <v>111</v>
      </c>
      <c r="C15" s="151"/>
      <c r="D15" s="149"/>
      <c r="E15" s="151"/>
    </row>
    <row r="16" spans="1:5" x14ac:dyDescent="0.45">
      <c r="A16" s="169"/>
      <c r="B16" s="152"/>
      <c r="C16" s="154"/>
      <c r="D16" s="152"/>
      <c r="E16" s="154"/>
    </row>
    <row r="17" spans="1:5" x14ac:dyDescent="0.45">
      <c r="A17" s="169"/>
      <c r="B17" s="152"/>
      <c r="C17" s="154"/>
      <c r="D17" s="152"/>
      <c r="E17" s="154"/>
    </row>
    <row r="18" spans="1:5" x14ac:dyDescent="0.45">
      <c r="A18" s="169"/>
      <c r="B18" s="152"/>
      <c r="C18" s="154"/>
      <c r="D18" s="152"/>
      <c r="E18" s="154"/>
    </row>
    <row r="19" spans="1:5" x14ac:dyDescent="0.45">
      <c r="A19" s="169"/>
      <c r="B19" s="152"/>
      <c r="C19" s="154"/>
      <c r="D19" s="152"/>
      <c r="E19" s="154"/>
    </row>
    <row r="20" spans="1:5" ht="14.65" thickBot="1" x14ac:dyDescent="0.5">
      <c r="A20" s="169"/>
      <c r="B20" s="155"/>
      <c r="C20" s="157"/>
      <c r="D20" s="155"/>
      <c r="E20" s="157"/>
    </row>
    <row r="21" spans="1:5" x14ac:dyDescent="0.45">
      <c r="A21" s="169"/>
      <c r="B21" s="149" t="s">
        <v>112</v>
      </c>
      <c r="C21" s="151"/>
      <c r="D21" s="158"/>
      <c r="E21" s="159"/>
    </row>
    <row r="22" spans="1:5" ht="14.65" thickBot="1" x14ac:dyDescent="0.5">
      <c r="A22" s="169"/>
      <c r="B22" s="155"/>
      <c r="C22" s="157"/>
      <c r="D22" s="160"/>
      <c r="E22" s="161"/>
    </row>
    <row r="23" spans="1:5" x14ac:dyDescent="0.45">
      <c r="A23" s="169"/>
      <c r="B23" s="149" t="s">
        <v>113</v>
      </c>
      <c r="C23" s="151"/>
      <c r="D23" s="149"/>
      <c r="E23" s="151"/>
    </row>
    <row r="24" spans="1:5" ht="14.65" thickBot="1" x14ac:dyDescent="0.5">
      <c r="A24" s="170"/>
      <c r="B24" s="155"/>
      <c r="C24" s="157"/>
      <c r="D24" s="155"/>
      <c r="E24" s="157"/>
    </row>
    <row r="25" spans="1:5" ht="14.65" thickBot="1" x14ac:dyDescent="0.5">
      <c r="A25" s="137"/>
      <c r="B25" s="145"/>
      <c r="C25" s="145"/>
      <c r="D25" s="145"/>
      <c r="E25" s="145"/>
    </row>
    <row r="26" spans="1:5" x14ac:dyDescent="0.45">
      <c r="A26" s="138" t="s">
        <v>114</v>
      </c>
      <c r="B26" s="149"/>
      <c r="C26" s="150"/>
      <c r="D26" s="150"/>
      <c r="E26" s="151"/>
    </row>
    <row r="27" spans="1:5" x14ac:dyDescent="0.45">
      <c r="A27" s="138" t="s">
        <v>115</v>
      </c>
      <c r="B27" s="152"/>
      <c r="C27" s="153"/>
      <c r="D27" s="153"/>
      <c r="E27" s="154"/>
    </row>
    <row r="28" spans="1:5" x14ac:dyDescent="0.45">
      <c r="A28" s="139"/>
      <c r="B28" s="152"/>
      <c r="C28" s="153"/>
      <c r="D28" s="153"/>
      <c r="E28" s="154"/>
    </row>
    <row r="29" spans="1:5" x14ac:dyDescent="0.45">
      <c r="A29" s="139"/>
      <c r="B29" s="152"/>
      <c r="C29" s="153"/>
      <c r="D29" s="153"/>
      <c r="E29" s="154"/>
    </row>
    <row r="30" spans="1:5" x14ac:dyDescent="0.45">
      <c r="A30" s="139"/>
      <c r="B30" s="152"/>
      <c r="C30" s="153"/>
      <c r="D30" s="153"/>
      <c r="E30" s="154"/>
    </row>
    <row r="31" spans="1:5" x14ac:dyDescent="0.45">
      <c r="A31" s="139"/>
      <c r="B31" s="152"/>
      <c r="C31" s="153"/>
      <c r="D31" s="153"/>
      <c r="E31" s="154"/>
    </row>
    <row r="32" spans="1:5" x14ac:dyDescent="0.45">
      <c r="A32" s="139"/>
      <c r="B32" s="152"/>
      <c r="C32" s="153"/>
      <c r="D32" s="153"/>
      <c r="E32" s="154"/>
    </row>
    <row r="33" spans="1:5" x14ac:dyDescent="0.45">
      <c r="A33" s="139"/>
      <c r="B33" s="152"/>
      <c r="C33" s="153"/>
      <c r="D33" s="153"/>
      <c r="E33" s="154"/>
    </row>
    <row r="34" spans="1:5" x14ac:dyDescent="0.45">
      <c r="A34" s="139"/>
      <c r="B34" s="152"/>
      <c r="C34" s="153"/>
      <c r="D34" s="153"/>
      <c r="E34" s="154"/>
    </row>
    <row r="35" spans="1:5" x14ac:dyDescent="0.45">
      <c r="A35" s="139"/>
      <c r="B35" s="152"/>
      <c r="C35" s="153"/>
      <c r="D35" s="153"/>
      <c r="E35" s="154"/>
    </row>
    <row r="36" spans="1:5" x14ac:dyDescent="0.45">
      <c r="A36" s="139"/>
      <c r="B36" s="152"/>
      <c r="C36" s="153"/>
      <c r="D36" s="153"/>
      <c r="E36" s="154"/>
    </row>
    <row r="37" spans="1:5" x14ac:dyDescent="0.45">
      <c r="A37" s="139"/>
      <c r="B37" s="152"/>
      <c r="C37" s="153"/>
      <c r="D37" s="153"/>
      <c r="E37" s="154"/>
    </row>
    <row r="38" spans="1:5" x14ac:dyDescent="0.45">
      <c r="A38" s="139"/>
      <c r="B38" s="152"/>
      <c r="C38" s="153"/>
      <c r="D38" s="153"/>
      <c r="E38" s="154"/>
    </row>
    <row r="39" spans="1:5" x14ac:dyDescent="0.45">
      <c r="A39" s="139"/>
      <c r="B39" s="152"/>
      <c r="C39" s="153"/>
      <c r="D39" s="153"/>
      <c r="E39" s="154"/>
    </row>
    <row r="40" spans="1:5" x14ac:dyDescent="0.45">
      <c r="A40" s="139"/>
      <c r="B40" s="152"/>
      <c r="C40" s="153"/>
      <c r="D40" s="153"/>
      <c r="E40" s="154"/>
    </row>
    <row r="41" spans="1:5" x14ac:dyDescent="0.45">
      <c r="A41" s="139"/>
      <c r="B41" s="152"/>
      <c r="C41" s="153"/>
      <c r="D41" s="153"/>
      <c r="E41" s="154"/>
    </row>
    <row r="42" spans="1:5" ht="14.65" thickBot="1" x14ac:dyDescent="0.5">
      <c r="A42" s="140"/>
      <c r="B42" s="155"/>
      <c r="C42" s="156"/>
      <c r="D42" s="156"/>
      <c r="E42" s="157"/>
    </row>
    <row r="43" spans="1:5" ht="14.65" thickBot="1" x14ac:dyDescent="0.5">
      <c r="A43" s="137"/>
      <c r="B43" s="145"/>
      <c r="C43" s="145"/>
      <c r="D43" s="145"/>
      <c r="E43" s="145"/>
    </row>
    <row r="44" spans="1:5" x14ac:dyDescent="0.45">
      <c r="A44" s="146" t="s">
        <v>116</v>
      </c>
      <c r="B44" s="149"/>
      <c r="C44" s="150"/>
      <c r="D44" s="150"/>
      <c r="E44" s="151"/>
    </row>
    <row r="45" spans="1:5" x14ac:dyDescent="0.45">
      <c r="A45" s="147"/>
      <c r="B45" s="152"/>
      <c r="C45" s="153"/>
      <c r="D45" s="153"/>
      <c r="E45" s="154"/>
    </row>
    <row r="46" spans="1:5" x14ac:dyDescent="0.45">
      <c r="A46" s="147"/>
      <c r="B46" s="152"/>
      <c r="C46" s="153"/>
      <c r="D46" s="153"/>
      <c r="E46" s="154"/>
    </row>
    <row r="47" spans="1:5" ht="14.65" thickBot="1" x14ac:dyDescent="0.5">
      <c r="A47" s="148"/>
      <c r="B47" s="155"/>
      <c r="C47" s="156"/>
      <c r="D47" s="156"/>
      <c r="E47" s="157"/>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S37" sqref="S37"/>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4" t="s">
        <v>20</v>
      </c>
      <c r="C4" s="44"/>
      <c r="D4" s="44"/>
      <c r="E4" s="44"/>
      <c r="F4" s="44"/>
      <c r="G4" s="44" t="s">
        <v>71</v>
      </c>
      <c r="H4" s="44"/>
    </row>
    <row r="5" spans="1:19" s="46" customFormat="1" ht="28.5" x14ac:dyDescent="0.45">
      <c r="B5" s="45" t="s">
        <v>70</v>
      </c>
      <c r="C5" s="45" t="s">
        <v>67</v>
      </c>
      <c r="D5" s="45" t="s">
        <v>68</v>
      </c>
      <c r="E5" s="45" t="s">
        <v>69</v>
      </c>
      <c r="F5" s="45" t="s">
        <v>21</v>
      </c>
      <c r="G5" s="45" t="s">
        <v>22</v>
      </c>
      <c r="H5" s="45" t="s">
        <v>23</v>
      </c>
      <c r="M5" s="46" t="s">
        <v>26</v>
      </c>
      <c r="P5" s="47" t="s">
        <v>34</v>
      </c>
      <c r="Q5" s="47"/>
      <c r="R5" s="47" t="s">
        <v>40</v>
      </c>
      <c r="S5" s="47"/>
    </row>
    <row r="6" spans="1:19" x14ac:dyDescent="0.45">
      <c r="A6" t="s">
        <v>80</v>
      </c>
      <c r="B6" s="4">
        <v>1</v>
      </c>
      <c r="C6" s="2">
        <v>3</v>
      </c>
      <c r="D6" s="2" t="s">
        <v>9</v>
      </c>
      <c r="E6" s="4" t="s">
        <v>5</v>
      </c>
      <c r="F6" s="4" t="str">
        <f>C6&amp;D6&amp;E6</f>
        <v>3X3Ja</v>
      </c>
      <c r="G6" s="8">
        <v>3</v>
      </c>
      <c r="H6" s="8">
        <v>3</v>
      </c>
      <c r="L6" t="s">
        <v>5</v>
      </c>
      <c r="M6">
        <f>COUNTIF('auditvragen CZH'!$G:$G,Mapping!$L6)</f>
        <v>2</v>
      </c>
      <c r="P6" t="s">
        <v>35</v>
      </c>
      <c r="Q6">
        <v>0</v>
      </c>
      <c r="R6" t="s">
        <v>41</v>
      </c>
      <c r="S6">
        <f>+ROUND(M11/M10,2)*100</f>
        <v>100</v>
      </c>
    </row>
    <row r="7" spans="1:19" x14ac:dyDescent="0.45">
      <c r="A7" t="s">
        <v>80</v>
      </c>
      <c r="B7" s="4">
        <v>1</v>
      </c>
      <c r="C7" s="2">
        <v>3</v>
      </c>
      <c r="D7" s="2" t="s">
        <v>7</v>
      </c>
      <c r="E7" s="4" t="s">
        <v>5</v>
      </c>
      <c r="F7" s="4" t="str">
        <f t="shared" ref="F7:F59" si="0">C7&amp;D7&amp;E7</f>
        <v>3X2Ja</v>
      </c>
      <c r="G7" s="8">
        <v>2</v>
      </c>
      <c r="H7" s="8">
        <v>2</v>
      </c>
      <c r="L7" t="s">
        <v>6</v>
      </c>
      <c r="M7">
        <f>COUNTIF('auditvragen CZH'!$G:$G,Mapping!$L7)</f>
        <v>1</v>
      </c>
      <c r="P7" t="s">
        <v>36</v>
      </c>
      <c r="Q7">
        <v>60</v>
      </c>
      <c r="R7" t="s">
        <v>40</v>
      </c>
      <c r="S7">
        <v>1</v>
      </c>
    </row>
    <row r="8" spans="1:19" x14ac:dyDescent="0.45">
      <c r="A8" t="s">
        <v>80</v>
      </c>
      <c r="B8" s="4">
        <v>1</v>
      </c>
      <c r="C8" s="2">
        <v>3</v>
      </c>
      <c r="D8" s="2" t="s">
        <v>8</v>
      </c>
      <c r="E8" s="4" t="s">
        <v>5</v>
      </c>
      <c r="F8" s="4" t="str">
        <f t="shared" si="0"/>
        <v>3X1Ja</v>
      </c>
      <c r="G8" s="8">
        <v>1</v>
      </c>
      <c r="H8" s="8">
        <v>1</v>
      </c>
      <c r="L8" t="s">
        <v>10</v>
      </c>
      <c r="M8">
        <f>COUNTIF('auditvragen CZH'!$G:$G,Mapping!$L8)</f>
        <v>1</v>
      </c>
      <c r="P8" t="s">
        <v>37</v>
      </c>
      <c r="Q8">
        <v>30</v>
      </c>
      <c r="R8" t="s">
        <v>42</v>
      </c>
      <c r="S8">
        <f>200-S7-S6</f>
        <v>99</v>
      </c>
    </row>
    <row r="9" spans="1:19" x14ac:dyDescent="0.45">
      <c r="A9" t="s">
        <v>80</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80</v>
      </c>
      <c r="B10" s="4">
        <v>1</v>
      </c>
      <c r="C10" s="2">
        <v>3</v>
      </c>
      <c r="D10" s="2" t="s">
        <v>25</v>
      </c>
      <c r="E10" s="4" t="s">
        <v>5</v>
      </c>
      <c r="F10" s="4" t="str">
        <f t="shared" si="0"/>
        <v>3X0,66Ja</v>
      </c>
      <c r="G10" s="8">
        <f>2/3</f>
        <v>0.66666666666666663</v>
      </c>
      <c r="H10" s="8">
        <f>2/3</f>
        <v>0.66666666666666663</v>
      </c>
      <c r="L10" t="s">
        <v>22</v>
      </c>
      <c r="M10">
        <f>'auditvragen CZH'!$L$3</f>
        <v>3</v>
      </c>
      <c r="P10" t="s">
        <v>39</v>
      </c>
      <c r="Q10">
        <v>100</v>
      </c>
    </row>
    <row r="11" spans="1:19" x14ac:dyDescent="0.45">
      <c r="A11" t="s">
        <v>80</v>
      </c>
      <c r="B11" s="4">
        <v>1</v>
      </c>
      <c r="C11" s="2">
        <v>3</v>
      </c>
      <c r="D11" s="2" t="s">
        <v>8</v>
      </c>
      <c r="E11" s="4" t="s">
        <v>5</v>
      </c>
      <c r="F11" s="4" t="str">
        <f t="shared" si="0"/>
        <v>3X1Ja</v>
      </c>
      <c r="G11" s="8">
        <v>1</v>
      </c>
      <c r="H11" s="8">
        <v>1</v>
      </c>
      <c r="L11" t="s">
        <v>23</v>
      </c>
      <c r="M11">
        <f>'auditvragen CZH'!$M$3</f>
        <v>3</v>
      </c>
    </row>
    <row r="12" spans="1:19" x14ac:dyDescent="0.45">
      <c r="A12" t="s">
        <v>80</v>
      </c>
      <c r="B12" s="4">
        <v>3</v>
      </c>
      <c r="C12" s="2">
        <v>2</v>
      </c>
      <c r="D12" s="2" t="s">
        <v>9</v>
      </c>
      <c r="E12" s="4" t="s">
        <v>5</v>
      </c>
      <c r="F12" s="4" t="str">
        <f t="shared" si="0"/>
        <v>2X3Ja</v>
      </c>
      <c r="G12" s="8">
        <v>9</v>
      </c>
      <c r="H12" s="8">
        <v>9</v>
      </c>
      <c r="S12" t="str">
        <f>"Total Score : "&amp;S6&amp;"%"</f>
        <v>Total Score : 100%</v>
      </c>
    </row>
    <row r="13" spans="1:19" x14ac:dyDescent="0.45">
      <c r="A13" t="s">
        <v>80</v>
      </c>
      <c r="B13" s="4">
        <v>3</v>
      </c>
      <c r="C13" s="2">
        <v>2</v>
      </c>
      <c r="D13" s="2" t="s">
        <v>7</v>
      </c>
      <c r="E13" s="4" t="s">
        <v>5</v>
      </c>
      <c r="F13" s="4" t="str">
        <f t="shared" si="0"/>
        <v>2X2Ja</v>
      </c>
      <c r="G13" s="8">
        <v>6</v>
      </c>
      <c r="H13" s="8">
        <v>6</v>
      </c>
    </row>
    <row r="14" spans="1:19" x14ac:dyDescent="0.45">
      <c r="A14" t="s">
        <v>80</v>
      </c>
      <c r="B14" s="4">
        <v>3</v>
      </c>
      <c r="C14" s="2">
        <v>2</v>
      </c>
      <c r="D14" s="2" t="s">
        <v>8</v>
      </c>
      <c r="E14" s="4" t="s">
        <v>5</v>
      </c>
      <c r="F14" s="4" t="str">
        <f t="shared" si="0"/>
        <v>2X1Ja</v>
      </c>
      <c r="G14" s="8">
        <v>3</v>
      </c>
      <c r="H14" s="8">
        <v>3</v>
      </c>
      <c r="L14" t="s">
        <v>27</v>
      </c>
      <c r="M14">
        <v>60</v>
      </c>
    </row>
    <row r="15" spans="1:19" x14ac:dyDescent="0.45">
      <c r="A15" t="s">
        <v>80</v>
      </c>
      <c r="B15" s="4">
        <v>3</v>
      </c>
      <c r="C15" s="2">
        <v>2</v>
      </c>
      <c r="D15" s="2" t="s">
        <v>24</v>
      </c>
      <c r="E15" s="4" t="s">
        <v>5</v>
      </c>
      <c r="F15" s="4" t="str">
        <f t="shared" si="0"/>
        <v>2X0,33Ja</v>
      </c>
      <c r="G15" s="8">
        <v>1</v>
      </c>
      <c r="H15" s="8">
        <v>1</v>
      </c>
      <c r="L15" t="s">
        <v>28</v>
      </c>
      <c r="M15">
        <v>30</v>
      </c>
    </row>
    <row r="16" spans="1:19" x14ac:dyDescent="0.45">
      <c r="A16" t="s">
        <v>80</v>
      </c>
      <c r="B16" s="4">
        <v>3</v>
      </c>
      <c r="C16" s="2">
        <v>2</v>
      </c>
      <c r="D16" s="2" t="s">
        <v>25</v>
      </c>
      <c r="E16" s="4" t="s">
        <v>5</v>
      </c>
      <c r="F16" s="4" t="str">
        <f t="shared" si="0"/>
        <v>2X0,66Ja</v>
      </c>
      <c r="G16" s="8">
        <v>2</v>
      </c>
      <c r="H16" s="8">
        <v>2</v>
      </c>
      <c r="L16" t="s">
        <v>29</v>
      </c>
      <c r="M16">
        <v>10</v>
      </c>
    </row>
    <row r="17" spans="1:13" x14ac:dyDescent="0.45">
      <c r="A17" t="s">
        <v>80</v>
      </c>
      <c r="B17" s="4">
        <v>3</v>
      </c>
      <c r="C17" s="2">
        <v>2</v>
      </c>
      <c r="D17" s="2" t="s">
        <v>8</v>
      </c>
      <c r="E17" s="4" t="s">
        <v>5</v>
      </c>
      <c r="F17" s="4" t="str">
        <f t="shared" si="0"/>
        <v>2X1Ja</v>
      </c>
      <c r="G17" s="8">
        <v>3</v>
      </c>
      <c r="H17" s="8">
        <v>3</v>
      </c>
      <c r="L17" t="s">
        <v>30</v>
      </c>
      <c r="M17">
        <v>100</v>
      </c>
    </row>
    <row r="18" spans="1:13" x14ac:dyDescent="0.45">
      <c r="A18" t="s">
        <v>80</v>
      </c>
      <c r="B18" s="4">
        <v>6</v>
      </c>
      <c r="C18" s="2">
        <v>1</v>
      </c>
      <c r="D18" s="2" t="s">
        <v>9</v>
      </c>
      <c r="E18" s="4" t="s">
        <v>5</v>
      </c>
      <c r="F18" s="4" t="str">
        <f t="shared" si="0"/>
        <v>1X3Ja</v>
      </c>
      <c r="G18" s="8">
        <v>18</v>
      </c>
      <c r="H18" s="8">
        <v>18</v>
      </c>
    </row>
    <row r="19" spans="1:13" x14ac:dyDescent="0.45">
      <c r="A19" t="s">
        <v>80</v>
      </c>
      <c r="B19" s="4">
        <v>6</v>
      </c>
      <c r="C19" s="2">
        <v>1</v>
      </c>
      <c r="D19" s="2" t="s">
        <v>7</v>
      </c>
      <c r="E19" s="4" t="s">
        <v>5</v>
      </c>
      <c r="F19" s="4" t="str">
        <f t="shared" si="0"/>
        <v>1X2Ja</v>
      </c>
      <c r="G19" s="8">
        <v>12</v>
      </c>
      <c r="H19" s="8">
        <v>12</v>
      </c>
    </row>
    <row r="20" spans="1:13" x14ac:dyDescent="0.45">
      <c r="A20" t="s">
        <v>80</v>
      </c>
      <c r="B20" s="4">
        <v>6</v>
      </c>
      <c r="C20" s="2">
        <v>1</v>
      </c>
      <c r="D20" s="2" t="s">
        <v>8</v>
      </c>
      <c r="E20" s="4" t="s">
        <v>5</v>
      </c>
      <c r="F20" s="4" t="str">
        <f t="shared" si="0"/>
        <v>1X1Ja</v>
      </c>
      <c r="G20" s="8">
        <v>6</v>
      </c>
      <c r="H20" s="8">
        <v>6</v>
      </c>
      <c r="L20" t="s">
        <v>31</v>
      </c>
      <c r="M20">
        <f>M7/M9</f>
        <v>0.25</v>
      </c>
    </row>
    <row r="21" spans="1:13" x14ac:dyDescent="0.45">
      <c r="A21" t="s">
        <v>80</v>
      </c>
      <c r="B21" s="4">
        <v>6</v>
      </c>
      <c r="C21" s="2">
        <v>1</v>
      </c>
      <c r="D21" s="2" t="s">
        <v>24</v>
      </c>
      <c r="E21" s="4" t="s">
        <v>5</v>
      </c>
      <c r="F21" s="4" t="str">
        <f t="shared" si="0"/>
        <v>1X0,33Ja</v>
      </c>
      <c r="G21" s="8">
        <v>2</v>
      </c>
      <c r="H21" s="8">
        <v>2</v>
      </c>
      <c r="L21" t="s">
        <v>32</v>
      </c>
      <c r="M21">
        <v>1</v>
      </c>
    </row>
    <row r="22" spans="1:13" x14ac:dyDescent="0.45">
      <c r="A22" t="s">
        <v>80</v>
      </c>
      <c r="B22" s="4">
        <v>6</v>
      </c>
      <c r="C22" s="2">
        <v>1</v>
      </c>
      <c r="D22" s="2" t="s">
        <v>25</v>
      </c>
      <c r="E22" s="4" t="s">
        <v>5</v>
      </c>
      <c r="F22" s="4" t="str">
        <f t="shared" si="0"/>
        <v>1X0,66Ja</v>
      </c>
      <c r="G22" s="8">
        <v>4</v>
      </c>
      <c r="H22" s="8">
        <v>4</v>
      </c>
      <c r="L22" t="s">
        <v>30</v>
      </c>
      <c r="M22">
        <f>SUM(M14:M17)-(M21+M20)</f>
        <v>198.75</v>
      </c>
    </row>
    <row r="23" spans="1:13" x14ac:dyDescent="0.45">
      <c r="A23" t="s">
        <v>80</v>
      </c>
      <c r="B23" s="4">
        <v>6</v>
      </c>
      <c r="C23" s="2">
        <v>1</v>
      </c>
      <c r="D23" s="2" t="s">
        <v>8</v>
      </c>
      <c r="E23" s="4" t="s">
        <v>5</v>
      </c>
      <c r="F23" s="4" t="str">
        <f t="shared" si="0"/>
        <v>1X1Ja</v>
      </c>
      <c r="G23" s="8">
        <v>6</v>
      </c>
      <c r="H23" s="8">
        <v>6</v>
      </c>
    </row>
    <row r="24" spans="1:13" x14ac:dyDescent="0.45">
      <c r="A24" t="s">
        <v>81</v>
      </c>
      <c r="B24" s="5">
        <v>1</v>
      </c>
      <c r="C24" s="1">
        <v>3</v>
      </c>
      <c r="D24" s="1" t="s">
        <v>9</v>
      </c>
      <c r="E24" s="5" t="s">
        <v>6</v>
      </c>
      <c r="F24" s="5" t="str">
        <f t="shared" si="0"/>
        <v>3X3Neen</v>
      </c>
      <c r="G24" s="9">
        <v>3</v>
      </c>
      <c r="H24" s="9">
        <v>0</v>
      </c>
      <c r="L24" t="s">
        <v>33</v>
      </c>
    </row>
    <row r="25" spans="1:13" x14ac:dyDescent="0.45">
      <c r="A25" t="s">
        <v>81</v>
      </c>
      <c r="B25" s="5">
        <v>1</v>
      </c>
      <c r="C25" s="1">
        <v>3</v>
      </c>
      <c r="D25" s="1" t="s">
        <v>7</v>
      </c>
      <c r="E25" s="5" t="s">
        <v>6</v>
      </c>
      <c r="F25" s="5" t="str">
        <f t="shared" si="0"/>
        <v>3X2Neen</v>
      </c>
      <c r="G25" s="9">
        <v>2</v>
      </c>
      <c r="H25" s="9">
        <v>0</v>
      </c>
      <c r="L25" t="s">
        <v>31</v>
      </c>
      <c r="M25" t="str">
        <f>ROUND(M20,0)&amp;"%"</f>
        <v>0%</v>
      </c>
    </row>
    <row r="26" spans="1:13" x14ac:dyDescent="0.45">
      <c r="A26" t="s">
        <v>81</v>
      </c>
      <c r="B26" s="5">
        <v>1</v>
      </c>
      <c r="C26" s="1">
        <v>3</v>
      </c>
      <c r="D26" s="1" t="s">
        <v>8</v>
      </c>
      <c r="E26" s="5" t="s">
        <v>6</v>
      </c>
      <c r="F26" s="5" t="str">
        <f t="shared" si="0"/>
        <v>3X1Neen</v>
      </c>
      <c r="G26" s="9">
        <v>1</v>
      </c>
      <c r="H26" s="9">
        <v>0</v>
      </c>
      <c r="L26" t="s">
        <v>33</v>
      </c>
    </row>
    <row r="27" spans="1:13" x14ac:dyDescent="0.45">
      <c r="A27" t="s">
        <v>81</v>
      </c>
      <c r="B27" s="5">
        <v>1</v>
      </c>
      <c r="C27" s="1">
        <v>3</v>
      </c>
      <c r="D27" s="1" t="s">
        <v>24</v>
      </c>
      <c r="E27" s="5" t="s">
        <v>6</v>
      </c>
      <c r="F27" s="5" t="str">
        <f t="shared" si="0"/>
        <v>3X0,33Neen</v>
      </c>
      <c r="G27" s="9">
        <f>1/3</f>
        <v>0.33333333333333331</v>
      </c>
      <c r="H27" s="9">
        <v>0</v>
      </c>
    </row>
    <row r="28" spans="1:13" x14ac:dyDescent="0.45">
      <c r="A28" t="s">
        <v>81</v>
      </c>
      <c r="B28" s="5">
        <v>1</v>
      </c>
      <c r="C28" s="1">
        <v>3</v>
      </c>
      <c r="D28" s="1" t="s">
        <v>25</v>
      </c>
      <c r="E28" s="5" t="s">
        <v>6</v>
      </c>
      <c r="F28" s="5" t="str">
        <f t="shared" si="0"/>
        <v>3X0,66Neen</v>
      </c>
      <c r="G28" s="9">
        <f>2/3</f>
        <v>0.66666666666666663</v>
      </c>
      <c r="H28" s="9">
        <v>0</v>
      </c>
    </row>
    <row r="29" spans="1:13" x14ac:dyDescent="0.45">
      <c r="A29" t="s">
        <v>81</v>
      </c>
      <c r="B29" s="5">
        <v>1</v>
      </c>
      <c r="C29" s="1">
        <v>3</v>
      </c>
      <c r="D29" s="1" t="s">
        <v>8</v>
      </c>
      <c r="E29" s="5" t="s">
        <v>6</v>
      </c>
      <c r="F29" s="5" t="str">
        <f t="shared" si="0"/>
        <v>3X1Neen</v>
      </c>
      <c r="G29" s="9">
        <v>1</v>
      </c>
      <c r="H29" s="9">
        <v>0</v>
      </c>
    </row>
    <row r="30" spans="1:13" x14ac:dyDescent="0.45">
      <c r="A30" t="s">
        <v>81</v>
      </c>
      <c r="B30" s="5">
        <v>3</v>
      </c>
      <c r="C30" s="1">
        <v>2</v>
      </c>
      <c r="D30" s="1" t="s">
        <v>9</v>
      </c>
      <c r="E30" s="5" t="s">
        <v>6</v>
      </c>
      <c r="F30" s="5" t="str">
        <f t="shared" si="0"/>
        <v>2X3Neen</v>
      </c>
      <c r="G30" s="9">
        <v>9</v>
      </c>
      <c r="H30" s="9">
        <v>0</v>
      </c>
    </row>
    <row r="31" spans="1:13" x14ac:dyDescent="0.45">
      <c r="A31" t="s">
        <v>81</v>
      </c>
      <c r="B31" s="5">
        <v>3</v>
      </c>
      <c r="C31" s="1">
        <v>2</v>
      </c>
      <c r="D31" s="1" t="s">
        <v>7</v>
      </c>
      <c r="E31" s="5" t="s">
        <v>6</v>
      </c>
      <c r="F31" s="5" t="str">
        <f t="shared" si="0"/>
        <v>2X2Neen</v>
      </c>
      <c r="G31" s="9">
        <v>6</v>
      </c>
      <c r="H31" s="9">
        <v>0</v>
      </c>
    </row>
    <row r="32" spans="1:13" x14ac:dyDescent="0.45">
      <c r="A32" t="s">
        <v>81</v>
      </c>
      <c r="B32" s="5">
        <v>3</v>
      </c>
      <c r="C32" s="1">
        <v>2</v>
      </c>
      <c r="D32" s="1" t="s">
        <v>8</v>
      </c>
      <c r="E32" s="5" t="s">
        <v>6</v>
      </c>
      <c r="F32" s="5" t="str">
        <f t="shared" si="0"/>
        <v>2X1Neen</v>
      </c>
      <c r="G32" s="9">
        <v>3</v>
      </c>
      <c r="H32" s="9">
        <v>0</v>
      </c>
    </row>
    <row r="33" spans="1:8" x14ac:dyDescent="0.45">
      <c r="A33" t="s">
        <v>81</v>
      </c>
      <c r="B33" s="5">
        <v>3</v>
      </c>
      <c r="C33" s="1">
        <v>2</v>
      </c>
      <c r="D33" s="1" t="s">
        <v>24</v>
      </c>
      <c r="E33" s="5" t="s">
        <v>6</v>
      </c>
      <c r="F33" s="5" t="str">
        <f t="shared" si="0"/>
        <v>2X0,33Neen</v>
      </c>
      <c r="G33" s="9">
        <v>1</v>
      </c>
      <c r="H33" s="9">
        <v>0</v>
      </c>
    </row>
    <row r="34" spans="1:8" x14ac:dyDescent="0.45">
      <c r="A34" t="s">
        <v>81</v>
      </c>
      <c r="B34" s="5">
        <v>3</v>
      </c>
      <c r="C34" s="1">
        <v>2</v>
      </c>
      <c r="D34" s="1" t="s">
        <v>25</v>
      </c>
      <c r="E34" s="5" t="s">
        <v>6</v>
      </c>
      <c r="F34" s="5" t="str">
        <f t="shared" si="0"/>
        <v>2X0,66Neen</v>
      </c>
      <c r="G34" s="9">
        <v>2</v>
      </c>
      <c r="H34" s="9">
        <v>0</v>
      </c>
    </row>
    <row r="35" spans="1:8" x14ac:dyDescent="0.45">
      <c r="A35" t="s">
        <v>81</v>
      </c>
      <c r="B35" s="5">
        <v>3</v>
      </c>
      <c r="C35" s="1">
        <v>2</v>
      </c>
      <c r="D35" s="1" t="s">
        <v>8</v>
      </c>
      <c r="E35" s="5" t="s">
        <v>6</v>
      </c>
      <c r="F35" s="5" t="str">
        <f t="shared" si="0"/>
        <v>2X1Neen</v>
      </c>
      <c r="G35" s="9">
        <v>3</v>
      </c>
      <c r="H35" s="9">
        <v>0</v>
      </c>
    </row>
    <row r="36" spans="1:8" x14ac:dyDescent="0.45">
      <c r="A36" t="s">
        <v>81</v>
      </c>
      <c r="B36" s="5">
        <v>6</v>
      </c>
      <c r="C36" s="1">
        <v>1</v>
      </c>
      <c r="D36" s="1" t="s">
        <v>9</v>
      </c>
      <c r="E36" s="5" t="s">
        <v>6</v>
      </c>
      <c r="F36" s="5" t="str">
        <f t="shared" si="0"/>
        <v>1X3Neen</v>
      </c>
      <c r="G36" s="9">
        <v>18</v>
      </c>
      <c r="H36" s="9">
        <v>0</v>
      </c>
    </row>
    <row r="37" spans="1:8" x14ac:dyDescent="0.45">
      <c r="A37" t="s">
        <v>81</v>
      </c>
      <c r="B37" s="5">
        <v>6</v>
      </c>
      <c r="C37" s="1">
        <v>1</v>
      </c>
      <c r="D37" s="1" t="s">
        <v>7</v>
      </c>
      <c r="E37" s="5" t="s">
        <v>6</v>
      </c>
      <c r="F37" s="5" t="str">
        <f t="shared" si="0"/>
        <v>1X2Neen</v>
      </c>
      <c r="G37" s="9">
        <v>12</v>
      </c>
      <c r="H37" s="9">
        <v>0</v>
      </c>
    </row>
    <row r="38" spans="1:8" x14ac:dyDescent="0.45">
      <c r="A38" t="s">
        <v>81</v>
      </c>
      <c r="B38" s="5">
        <v>6</v>
      </c>
      <c r="C38" s="1">
        <v>1</v>
      </c>
      <c r="D38" s="1" t="s">
        <v>8</v>
      </c>
      <c r="E38" s="5" t="s">
        <v>6</v>
      </c>
      <c r="F38" s="5" t="str">
        <f t="shared" si="0"/>
        <v>1X1Neen</v>
      </c>
      <c r="G38" s="9">
        <v>6</v>
      </c>
      <c r="H38" s="9">
        <v>0</v>
      </c>
    </row>
    <row r="39" spans="1:8" x14ac:dyDescent="0.45">
      <c r="A39" t="s">
        <v>81</v>
      </c>
      <c r="B39" s="5">
        <v>6</v>
      </c>
      <c r="C39" s="1">
        <v>1</v>
      </c>
      <c r="D39" s="1" t="s">
        <v>24</v>
      </c>
      <c r="E39" s="5" t="s">
        <v>6</v>
      </c>
      <c r="F39" s="5" t="str">
        <f t="shared" si="0"/>
        <v>1X0,33Neen</v>
      </c>
      <c r="G39" s="9">
        <v>2</v>
      </c>
      <c r="H39" s="9">
        <v>0</v>
      </c>
    </row>
    <row r="40" spans="1:8" x14ac:dyDescent="0.45">
      <c r="A40" t="s">
        <v>81</v>
      </c>
      <c r="B40" s="5">
        <v>6</v>
      </c>
      <c r="C40" s="1">
        <v>1</v>
      </c>
      <c r="D40" s="1" t="s">
        <v>25</v>
      </c>
      <c r="E40" s="5" t="s">
        <v>6</v>
      </c>
      <c r="F40" s="5" t="str">
        <f t="shared" si="0"/>
        <v>1X0,66Neen</v>
      </c>
      <c r="G40" s="9">
        <v>4</v>
      </c>
      <c r="H40" s="9">
        <v>0</v>
      </c>
    </row>
    <row r="41" spans="1:8" x14ac:dyDescent="0.45">
      <c r="A41" t="s">
        <v>81</v>
      </c>
      <c r="B41" s="5">
        <v>6</v>
      </c>
      <c r="C41" s="1">
        <v>1</v>
      </c>
      <c r="D41" s="1" t="s">
        <v>8</v>
      </c>
      <c r="E41" s="5" t="s">
        <v>6</v>
      </c>
      <c r="F41" s="5" t="str">
        <f t="shared" si="0"/>
        <v>1X1Neen</v>
      </c>
      <c r="G41" s="9">
        <v>6</v>
      </c>
      <c r="H41" s="9">
        <v>0</v>
      </c>
    </row>
    <row r="42" spans="1:8" x14ac:dyDescent="0.45">
      <c r="A42" t="s">
        <v>82</v>
      </c>
      <c r="B42" s="6">
        <v>1</v>
      </c>
      <c r="C42" s="3">
        <v>3</v>
      </c>
      <c r="D42" s="3" t="s">
        <v>9</v>
      </c>
      <c r="E42" s="6" t="s">
        <v>10</v>
      </c>
      <c r="F42" s="6" t="str">
        <f t="shared" si="0"/>
        <v>3X3NVT</v>
      </c>
      <c r="G42" s="10">
        <v>0</v>
      </c>
      <c r="H42" s="10">
        <v>0</v>
      </c>
    </row>
    <row r="43" spans="1:8" x14ac:dyDescent="0.45">
      <c r="A43" t="s">
        <v>82</v>
      </c>
      <c r="B43" s="6">
        <v>1</v>
      </c>
      <c r="C43" s="3">
        <v>3</v>
      </c>
      <c r="D43" s="3" t="s">
        <v>7</v>
      </c>
      <c r="E43" s="6" t="s">
        <v>10</v>
      </c>
      <c r="F43" s="6" t="str">
        <f t="shared" si="0"/>
        <v>3X2NVT</v>
      </c>
      <c r="G43" s="10">
        <v>0</v>
      </c>
      <c r="H43" s="10">
        <v>0</v>
      </c>
    </row>
    <row r="44" spans="1:8" x14ac:dyDescent="0.45">
      <c r="A44" t="s">
        <v>82</v>
      </c>
      <c r="B44" s="6">
        <v>1</v>
      </c>
      <c r="C44" s="3">
        <v>3</v>
      </c>
      <c r="D44" s="3" t="s">
        <v>8</v>
      </c>
      <c r="E44" s="6" t="s">
        <v>10</v>
      </c>
      <c r="F44" s="6" t="str">
        <f t="shared" si="0"/>
        <v>3X1NVT</v>
      </c>
      <c r="G44" s="10">
        <v>0</v>
      </c>
      <c r="H44" s="10">
        <v>0</v>
      </c>
    </row>
    <row r="45" spans="1:8" x14ac:dyDescent="0.45">
      <c r="A45" t="s">
        <v>82</v>
      </c>
      <c r="B45" s="6">
        <v>1</v>
      </c>
      <c r="C45" s="3">
        <v>3</v>
      </c>
      <c r="D45" s="3" t="s">
        <v>24</v>
      </c>
      <c r="E45" s="6" t="s">
        <v>10</v>
      </c>
      <c r="F45" s="6" t="str">
        <f t="shared" si="0"/>
        <v>3X0,33NVT</v>
      </c>
      <c r="G45" s="10">
        <v>0</v>
      </c>
      <c r="H45" s="10">
        <v>0</v>
      </c>
    </row>
    <row r="46" spans="1:8" x14ac:dyDescent="0.45">
      <c r="A46" t="s">
        <v>82</v>
      </c>
      <c r="B46" s="6">
        <v>1</v>
      </c>
      <c r="C46" s="3">
        <v>3</v>
      </c>
      <c r="D46" s="3" t="s">
        <v>25</v>
      </c>
      <c r="E46" s="6" t="s">
        <v>10</v>
      </c>
      <c r="F46" s="6" t="str">
        <f t="shared" si="0"/>
        <v>3X0,66NVT</v>
      </c>
      <c r="G46" s="10">
        <v>0</v>
      </c>
      <c r="H46" s="10">
        <v>0</v>
      </c>
    </row>
    <row r="47" spans="1:8" x14ac:dyDescent="0.45">
      <c r="A47" t="s">
        <v>82</v>
      </c>
      <c r="B47" s="6">
        <v>1</v>
      </c>
      <c r="C47" s="3">
        <v>3</v>
      </c>
      <c r="D47" s="3" t="s">
        <v>8</v>
      </c>
      <c r="E47" s="6" t="s">
        <v>10</v>
      </c>
      <c r="F47" s="6" t="str">
        <f t="shared" si="0"/>
        <v>3X1NVT</v>
      </c>
      <c r="G47" s="10">
        <v>0</v>
      </c>
      <c r="H47" s="10">
        <v>0</v>
      </c>
    </row>
    <row r="48" spans="1:8" x14ac:dyDescent="0.45">
      <c r="A48" t="s">
        <v>82</v>
      </c>
      <c r="B48" s="6">
        <v>3</v>
      </c>
      <c r="C48" s="3">
        <v>2</v>
      </c>
      <c r="D48" s="3" t="s">
        <v>9</v>
      </c>
      <c r="E48" s="6" t="s">
        <v>10</v>
      </c>
      <c r="F48" s="6" t="str">
        <f t="shared" si="0"/>
        <v>2X3NVT</v>
      </c>
      <c r="G48" s="10">
        <v>0</v>
      </c>
      <c r="H48" s="10">
        <v>0</v>
      </c>
    </row>
    <row r="49" spans="1:8" x14ac:dyDescent="0.45">
      <c r="A49" t="s">
        <v>82</v>
      </c>
      <c r="B49" s="6">
        <v>3</v>
      </c>
      <c r="C49" s="3">
        <v>2</v>
      </c>
      <c r="D49" s="3" t="s">
        <v>7</v>
      </c>
      <c r="E49" s="6" t="s">
        <v>10</v>
      </c>
      <c r="F49" s="6" t="str">
        <f t="shared" si="0"/>
        <v>2X2NVT</v>
      </c>
      <c r="G49" s="10">
        <v>0</v>
      </c>
      <c r="H49" s="10">
        <v>0</v>
      </c>
    </row>
    <row r="50" spans="1:8" x14ac:dyDescent="0.45">
      <c r="A50" t="s">
        <v>82</v>
      </c>
      <c r="B50" s="6">
        <v>3</v>
      </c>
      <c r="C50" s="3">
        <v>2</v>
      </c>
      <c r="D50" s="3" t="s">
        <v>8</v>
      </c>
      <c r="E50" s="6" t="s">
        <v>10</v>
      </c>
      <c r="F50" s="6" t="str">
        <f t="shared" si="0"/>
        <v>2X1NVT</v>
      </c>
      <c r="G50" s="10">
        <v>0</v>
      </c>
      <c r="H50" s="10">
        <v>0</v>
      </c>
    </row>
    <row r="51" spans="1:8" x14ac:dyDescent="0.45">
      <c r="A51" t="s">
        <v>82</v>
      </c>
      <c r="B51" s="6">
        <v>3</v>
      </c>
      <c r="C51" s="3">
        <v>2</v>
      </c>
      <c r="D51" s="3" t="s">
        <v>24</v>
      </c>
      <c r="E51" s="6" t="s">
        <v>10</v>
      </c>
      <c r="F51" s="6" t="str">
        <f t="shared" si="0"/>
        <v>2X0,33NVT</v>
      </c>
      <c r="G51" s="10">
        <v>0</v>
      </c>
      <c r="H51" s="10">
        <v>0</v>
      </c>
    </row>
    <row r="52" spans="1:8" x14ac:dyDescent="0.45">
      <c r="A52" t="s">
        <v>82</v>
      </c>
      <c r="B52" s="6">
        <v>3</v>
      </c>
      <c r="C52" s="3">
        <v>2</v>
      </c>
      <c r="D52" s="3" t="s">
        <v>25</v>
      </c>
      <c r="E52" s="6" t="s">
        <v>10</v>
      </c>
      <c r="F52" s="6" t="str">
        <f t="shared" si="0"/>
        <v>2X0,66NVT</v>
      </c>
      <c r="G52" s="10">
        <v>0</v>
      </c>
      <c r="H52" s="10">
        <v>0</v>
      </c>
    </row>
    <row r="53" spans="1:8" x14ac:dyDescent="0.45">
      <c r="A53" t="s">
        <v>82</v>
      </c>
      <c r="B53" s="6">
        <v>3</v>
      </c>
      <c r="C53" s="3">
        <v>2</v>
      </c>
      <c r="D53" s="3" t="s">
        <v>8</v>
      </c>
      <c r="E53" s="6" t="s">
        <v>10</v>
      </c>
      <c r="F53" s="6" t="str">
        <f t="shared" si="0"/>
        <v>2X1NVT</v>
      </c>
      <c r="G53" s="10">
        <v>0</v>
      </c>
      <c r="H53" s="10">
        <v>0</v>
      </c>
    </row>
    <row r="54" spans="1:8" x14ac:dyDescent="0.45">
      <c r="A54" t="s">
        <v>82</v>
      </c>
      <c r="B54" s="6">
        <v>6</v>
      </c>
      <c r="C54" s="3">
        <v>1</v>
      </c>
      <c r="D54" s="3" t="s">
        <v>9</v>
      </c>
      <c r="E54" s="6" t="s">
        <v>10</v>
      </c>
      <c r="F54" s="6" t="str">
        <f t="shared" si="0"/>
        <v>1X3NVT</v>
      </c>
      <c r="G54" s="10">
        <v>0</v>
      </c>
      <c r="H54" s="10">
        <v>0</v>
      </c>
    </row>
    <row r="55" spans="1:8" x14ac:dyDescent="0.45">
      <c r="A55" t="s">
        <v>82</v>
      </c>
      <c r="B55" s="6">
        <v>6</v>
      </c>
      <c r="C55" s="3">
        <v>1</v>
      </c>
      <c r="D55" s="3" t="s">
        <v>7</v>
      </c>
      <c r="E55" s="6" t="s">
        <v>10</v>
      </c>
      <c r="F55" s="6" t="str">
        <f t="shared" si="0"/>
        <v>1X2NVT</v>
      </c>
      <c r="G55" s="10">
        <v>0</v>
      </c>
      <c r="H55" s="10">
        <v>0</v>
      </c>
    </row>
    <row r="56" spans="1:8" x14ac:dyDescent="0.45">
      <c r="A56" t="s">
        <v>82</v>
      </c>
      <c r="B56" s="6">
        <v>6</v>
      </c>
      <c r="C56" s="3">
        <v>1</v>
      </c>
      <c r="D56" s="3" t="s">
        <v>8</v>
      </c>
      <c r="E56" s="6" t="s">
        <v>10</v>
      </c>
      <c r="F56" s="6" t="str">
        <f t="shared" si="0"/>
        <v>1X1NVT</v>
      </c>
      <c r="G56" s="10">
        <v>0</v>
      </c>
      <c r="H56" s="10">
        <v>0</v>
      </c>
    </row>
    <row r="57" spans="1:8" x14ac:dyDescent="0.45">
      <c r="A57" t="s">
        <v>82</v>
      </c>
      <c r="B57" s="6">
        <v>6</v>
      </c>
      <c r="C57" s="3">
        <v>1</v>
      </c>
      <c r="D57" s="3" t="s">
        <v>24</v>
      </c>
      <c r="E57" s="6" t="s">
        <v>10</v>
      </c>
      <c r="F57" s="6" t="str">
        <f t="shared" si="0"/>
        <v>1X0,33NVT</v>
      </c>
      <c r="G57" s="10">
        <v>0</v>
      </c>
      <c r="H57" s="10">
        <v>0</v>
      </c>
    </row>
    <row r="58" spans="1:8" x14ac:dyDescent="0.45">
      <c r="A58" t="s">
        <v>82</v>
      </c>
      <c r="B58" s="6">
        <v>6</v>
      </c>
      <c r="C58" s="3">
        <v>1</v>
      </c>
      <c r="D58" s="3" t="s">
        <v>25</v>
      </c>
      <c r="E58" s="6" t="s">
        <v>10</v>
      </c>
      <c r="F58" s="6" t="str">
        <f t="shared" si="0"/>
        <v>1X0,66NVT</v>
      </c>
      <c r="G58" s="10">
        <v>0</v>
      </c>
      <c r="H58" s="10">
        <v>0</v>
      </c>
    </row>
    <row r="59" spans="1:8" x14ac:dyDescent="0.45">
      <c r="A59" t="s">
        <v>82</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6" ma:contentTypeDescription="Een nieuw document maken." ma:contentTypeScope="" ma:versionID="fdae8b8f7b9d04a74868d1563969fca8">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e4f65f34875f4fe304695012d44418ed"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9CDBE7-016D-438C-93DC-A2EE511E4223}">
  <ds:schemaRefs>
    <ds:schemaRef ds:uri="http://schemas.microsoft.com/sharepoint/v3/contenttype/forms"/>
  </ds:schemaRefs>
</ds:datastoreItem>
</file>

<file path=customXml/itemProps2.xml><?xml version="1.0" encoding="utf-8"?>
<ds:datastoreItem xmlns:ds="http://schemas.openxmlformats.org/officeDocument/2006/customXml" ds:itemID="{B7EBCE23-2F1F-4C36-96D2-3B8D51DA31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ced421-94aa-4d0d-8b3e-c082f6f984f5"/>
    <ds:schemaRef ds:uri="db5cf54b-712b-419f-85da-3062989e01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algemene inleiding</vt:lpstr>
      <vt:lpstr>expertenteam</vt:lpstr>
      <vt:lpstr>inhoudstafel</vt:lpstr>
      <vt:lpstr>handleiding</vt:lpstr>
      <vt:lpstr>auditvragen CZH</vt:lpstr>
      <vt:lpstr>rapport</vt:lpstr>
      <vt:lpstr>actiepunten auditee</vt:lpstr>
      <vt:lpstr>Mapping</vt:lpstr>
      <vt:lpstr>'auditvragen CZH'!Afdrukbereik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2023-02-22T08:48:10Z</cp:lastPrinted>
  <dcterms:created xsi:type="dcterms:W3CDTF">2016-10-20T14:49:42Z</dcterms:created>
  <dcterms:modified xsi:type="dcterms:W3CDTF">2023-05-12T07:47:06Z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